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2585" windowHeight="11340" activeTab="5"/>
  </bookViews>
  <sheets>
    <sheet name="Раздел 1" sheetId="13" r:id="rId1"/>
    <sheet name="Раздел 2" sheetId="3" r:id="rId2"/>
    <sheet name="Раздел 3" sheetId="14" r:id="rId3"/>
    <sheet name="Раздел 4" sheetId="9" r:id="rId4"/>
    <sheet name="Раздел 5" sheetId="15" r:id="rId5"/>
    <sheet name="Раздел 6" sheetId="6" r:id="rId6"/>
    <sheet name="Раздел 7" sheetId="5" r:id="rId7"/>
  </sheets>
  <definedNames>
    <definedName name="_xlnm.Print_Area" localSheetId="1">'Раздел 2'!$A$1:$AC$52</definedName>
    <definedName name="_xlnm.Print_Area" localSheetId="3">'Раздел 4'!$A$1:$AB$54</definedName>
    <definedName name="_xlnm.Print_Area" localSheetId="5">'Раздел 6'!$A$1:$AB$58</definedName>
    <definedName name="_xlnm.Print_Area" localSheetId="6">'Раздел 7'!$A$1:$AF$28</definedName>
  </definedNames>
  <calcPr calcId="145621" iterate="1"/>
</workbook>
</file>

<file path=xl/calcChain.xml><?xml version="1.0" encoding="utf-8"?>
<calcChain xmlns="http://schemas.openxmlformats.org/spreadsheetml/2006/main">
  <c r="P47" i="6" l="1"/>
  <c r="Q47" i="6"/>
  <c r="O47" i="6"/>
  <c r="I24" i="6" l="1"/>
  <c r="I18" i="6"/>
  <c r="F18" i="6"/>
  <c r="Y18" i="13" l="1"/>
  <c r="R46" i="3" l="1"/>
  <c r="R45" i="3"/>
  <c r="F45" i="3"/>
  <c r="R44" i="3"/>
  <c r="F44" i="3"/>
  <c r="R43" i="3"/>
  <c r="F43" i="3"/>
  <c r="R42" i="3"/>
  <c r="F42" i="3"/>
  <c r="R41" i="3"/>
  <c r="F41" i="3"/>
  <c r="R40" i="3"/>
  <c r="F40" i="3"/>
  <c r="R39" i="3"/>
  <c r="F39" i="3"/>
  <c r="R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F15" i="3"/>
  <c r="R14" i="3"/>
  <c r="F14" i="3"/>
  <c r="AC36" i="14" l="1"/>
  <c r="Z46" i="15" l="1"/>
  <c r="R46" i="15"/>
  <c r="Z45" i="15"/>
  <c r="R45" i="15"/>
  <c r="Z44" i="15"/>
  <c r="R44" i="15"/>
  <c r="Z43" i="15"/>
  <c r="R43" i="15"/>
  <c r="Z42" i="15"/>
  <c r="R42" i="15"/>
  <c r="Z40" i="15"/>
  <c r="R40" i="15"/>
  <c r="Z39" i="15"/>
  <c r="R39" i="15"/>
  <c r="Z37" i="15"/>
  <c r="R37" i="15"/>
  <c r="Z36" i="15"/>
  <c r="R36" i="15"/>
  <c r="Z35" i="15"/>
  <c r="R35" i="15"/>
  <c r="Z34" i="15"/>
  <c r="R34" i="15"/>
  <c r="Z32" i="15"/>
  <c r="R32" i="15"/>
  <c r="Z31" i="15"/>
  <c r="R31" i="15"/>
  <c r="Z29" i="15"/>
  <c r="R29" i="15"/>
  <c r="Z28" i="15"/>
  <c r="R28" i="15"/>
  <c r="Z27" i="15"/>
  <c r="R27" i="15"/>
  <c r="Z26" i="15"/>
  <c r="R26" i="15"/>
  <c r="Z25" i="15"/>
  <c r="R25" i="15"/>
  <c r="Z23" i="15"/>
  <c r="R23" i="15"/>
  <c r="Z22" i="15"/>
  <c r="R22" i="15"/>
  <c r="Z21" i="15"/>
  <c r="R21" i="15"/>
  <c r="Z20" i="15"/>
  <c r="R20" i="15"/>
  <c r="Z18" i="15"/>
  <c r="R18" i="15"/>
  <c r="Z16" i="15"/>
  <c r="R16" i="15"/>
  <c r="Z14" i="15"/>
  <c r="R14" i="15"/>
  <c r="AC46" i="14"/>
  <c r="U46" i="14"/>
  <c r="AC45" i="14"/>
  <c r="U45" i="14"/>
  <c r="AC44" i="14"/>
  <c r="U44" i="14"/>
  <c r="AC43" i="14"/>
  <c r="U43" i="14"/>
  <c r="AC42" i="14"/>
  <c r="U42" i="14"/>
  <c r="AC41" i="14"/>
  <c r="U41" i="14"/>
  <c r="AC40" i="14"/>
  <c r="U40" i="14"/>
  <c r="AC39" i="14"/>
  <c r="U39" i="14"/>
  <c r="AC38" i="14"/>
  <c r="U38" i="14"/>
  <c r="AC37" i="14"/>
  <c r="U37" i="14"/>
  <c r="U36" i="14"/>
  <c r="AC35" i="14"/>
  <c r="U35" i="14"/>
  <c r="AC34" i="14"/>
  <c r="U34" i="14"/>
  <c r="AC33" i="14"/>
  <c r="U33" i="14"/>
  <c r="I33" i="14"/>
  <c r="AC32" i="14"/>
  <c r="U32" i="14"/>
  <c r="AC31" i="14"/>
  <c r="U31" i="14"/>
  <c r="AC30" i="14"/>
  <c r="U30" i="14"/>
  <c r="AC29" i="14"/>
  <c r="U29" i="14"/>
  <c r="AC28" i="14"/>
  <c r="U28" i="14"/>
  <c r="AC27" i="14"/>
  <c r="U27" i="14"/>
  <c r="O27" i="14"/>
  <c r="AC26" i="14"/>
  <c r="U26" i="14"/>
  <c r="AC25" i="14"/>
  <c r="U25" i="14"/>
  <c r="AC24" i="14"/>
  <c r="U24" i="14"/>
  <c r="AC23" i="14"/>
  <c r="U23" i="14"/>
  <c r="AC22" i="14"/>
  <c r="U22" i="14"/>
  <c r="AC21" i="14"/>
  <c r="U21" i="14"/>
  <c r="AC20" i="14"/>
  <c r="U20" i="14"/>
  <c r="AC19" i="14"/>
  <c r="U19" i="14"/>
  <c r="AC18" i="14"/>
  <c r="U18" i="14"/>
  <c r="AC17" i="14"/>
  <c r="U17" i="14"/>
  <c r="AC16" i="14"/>
  <c r="U16" i="14"/>
  <c r="AC15" i="14"/>
  <c r="U15" i="14"/>
  <c r="AC14" i="14"/>
  <c r="U14" i="14"/>
  <c r="O14" i="14"/>
  <c r="AL50" i="13"/>
  <c r="AD50" i="13"/>
  <c r="U50" i="13"/>
  <c r="AL49" i="13"/>
  <c r="AD49" i="13"/>
  <c r="U49" i="13"/>
  <c r="AL48" i="13"/>
  <c r="AD48" i="13"/>
  <c r="AL47" i="13"/>
  <c r="AD47" i="13"/>
  <c r="X47" i="13"/>
  <c r="U47" i="13"/>
  <c r="R47" i="13"/>
  <c r="AL46" i="13"/>
  <c r="AD46" i="13"/>
  <c r="I46" i="13"/>
  <c r="AL45" i="13"/>
  <c r="AD45" i="13"/>
  <c r="I45" i="13"/>
  <c r="AL44" i="13"/>
  <c r="AD44" i="13"/>
  <c r="AL43" i="13"/>
  <c r="AD43" i="13"/>
  <c r="X43" i="13"/>
  <c r="I43" i="13"/>
  <c r="AL42" i="13"/>
  <c r="AD42" i="13"/>
  <c r="AL41" i="13"/>
  <c r="AD41" i="13"/>
  <c r="AL40" i="13"/>
  <c r="AD40" i="13"/>
  <c r="AL39" i="13"/>
  <c r="AD39" i="13"/>
  <c r="X39" i="13"/>
  <c r="AL38" i="13"/>
  <c r="AD38" i="13"/>
  <c r="L38" i="13"/>
  <c r="AL37" i="13"/>
  <c r="AD37" i="13"/>
  <c r="AL36" i="13"/>
  <c r="AD36" i="13"/>
  <c r="L36" i="13"/>
  <c r="I36" i="13"/>
  <c r="AL35" i="13"/>
  <c r="AD35" i="13"/>
  <c r="AL34" i="13"/>
  <c r="AD34" i="13"/>
  <c r="X34" i="13"/>
  <c r="L34" i="13"/>
  <c r="AL33" i="13"/>
  <c r="AD33" i="13"/>
  <c r="U33" i="13"/>
  <c r="AL32" i="13"/>
  <c r="AD32" i="13"/>
  <c r="L32" i="13"/>
  <c r="AL31" i="13"/>
  <c r="AD31" i="13"/>
  <c r="AL30" i="13"/>
  <c r="AD30" i="13"/>
  <c r="AL29" i="13"/>
  <c r="AD29" i="13"/>
  <c r="AL28" i="13"/>
  <c r="AD28" i="13"/>
  <c r="AL27" i="13"/>
  <c r="AD27" i="13"/>
  <c r="X27" i="13"/>
  <c r="AL26" i="13"/>
  <c r="AD26" i="13"/>
  <c r="F26" i="13"/>
  <c r="AL25" i="13"/>
  <c r="AD25" i="13"/>
  <c r="AL24" i="13"/>
  <c r="AD24" i="13"/>
  <c r="AL23" i="13"/>
  <c r="AD23" i="13"/>
  <c r="AL22" i="13"/>
  <c r="AD22" i="13"/>
  <c r="L22" i="13"/>
  <c r="AL21" i="13"/>
  <c r="AD21" i="13"/>
  <c r="AL20" i="13"/>
  <c r="AD20" i="13"/>
  <c r="X20" i="13"/>
  <c r="U20" i="13"/>
  <c r="J20" i="13"/>
  <c r="F20" i="13"/>
  <c r="G20" i="13" s="1"/>
  <c r="AL19" i="13"/>
  <c r="AD19" i="13"/>
  <c r="U19" i="13"/>
  <c r="R19" i="13"/>
  <c r="O19" i="13"/>
  <c r="AL18" i="13"/>
  <c r="AD18" i="13"/>
  <c r="F22" i="9" l="1"/>
  <c r="Q21" i="5" l="1"/>
  <c r="O21" i="5"/>
  <c r="R20" i="5"/>
  <c r="F20" i="5"/>
  <c r="F19" i="5"/>
  <c r="R18" i="5"/>
  <c r="F18" i="5"/>
  <c r="R17" i="5"/>
  <c r="F17" i="5"/>
  <c r="R16" i="5"/>
  <c r="F16" i="5"/>
  <c r="R15" i="5"/>
  <c r="F15" i="5"/>
  <c r="R46" i="6"/>
  <c r="L46" i="6"/>
  <c r="I46" i="6"/>
  <c r="F46" i="6"/>
  <c r="R45" i="6"/>
  <c r="L45" i="6"/>
  <c r="I45" i="6"/>
  <c r="F45" i="6"/>
  <c r="R44" i="6"/>
  <c r="L44" i="6"/>
  <c r="I44" i="6"/>
  <c r="F44" i="6"/>
  <c r="R43" i="6"/>
  <c r="L43" i="6"/>
  <c r="I43" i="6"/>
  <c r="F43" i="6"/>
  <c r="R42" i="6"/>
  <c r="L42" i="6"/>
  <c r="I42" i="6"/>
  <c r="F42" i="6"/>
  <c r="R41" i="6"/>
  <c r="L41" i="6"/>
  <c r="I41" i="6"/>
  <c r="F41" i="6"/>
  <c r="R40" i="6"/>
  <c r="L40" i="6"/>
  <c r="I40" i="6"/>
  <c r="F40" i="6"/>
  <c r="R39" i="6"/>
  <c r="L39" i="6"/>
  <c r="I39" i="6"/>
  <c r="F39" i="6"/>
  <c r="R38" i="6"/>
  <c r="L38" i="6"/>
  <c r="I38" i="6"/>
  <c r="F38" i="6"/>
  <c r="R37" i="6"/>
  <c r="L37" i="6"/>
  <c r="I37" i="6"/>
  <c r="F37" i="6"/>
  <c r="R36" i="6"/>
  <c r="L36" i="6"/>
  <c r="F36" i="6"/>
  <c r="R35" i="6"/>
  <c r="L35" i="6"/>
  <c r="I35" i="6"/>
  <c r="F35" i="6"/>
  <c r="R34" i="6"/>
  <c r="L34" i="6"/>
  <c r="I34" i="6"/>
  <c r="F34" i="6"/>
  <c r="R33" i="6"/>
  <c r="L33" i="6"/>
  <c r="I33" i="6"/>
  <c r="F33" i="6"/>
  <c r="R32" i="6"/>
  <c r="L32" i="6"/>
  <c r="I32" i="6"/>
  <c r="F32" i="6"/>
  <c r="R31" i="6"/>
  <c r="L31" i="6"/>
  <c r="I31" i="6"/>
  <c r="F31" i="6"/>
  <c r="R30" i="6"/>
  <c r="L30" i="6"/>
  <c r="I30" i="6"/>
  <c r="F30" i="6"/>
  <c r="R29" i="6"/>
  <c r="L29" i="6"/>
  <c r="I29" i="6"/>
  <c r="F29" i="6"/>
  <c r="R28" i="6"/>
  <c r="L28" i="6"/>
  <c r="I28" i="6"/>
  <c r="F28" i="6"/>
  <c r="R27" i="6"/>
  <c r="L27" i="6"/>
  <c r="I27" i="6"/>
  <c r="F27" i="6"/>
  <c r="R26" i="6"/>
  <c r="L26" i="6"/>
  <c r="I26" i="6"/>
  <c r="F26" i="6"/>
  <c r="R25" i="6"/>
  <c r="L25" i="6"/>
  <c r="I25" i="6"/>
  <c r="F25" i="6"/>
  <c r="R24" i="6"/>
  <c r="L24" i="6"/>
  <c r="F24" i="6"/>
  <c r="R23" i="6"/>
  <c r="L23" i="6"/>
  <c r="I23" i="6"/>
  <c r="F23" i="6"/>
  <c r="R22" i="6"/>
  <c r="L22" i="6"/>
  <c r="I22" i="6"/>
  <c r="F22" i="6"/>
  <c r="R21" i="6"/>
  <c r="L21" i="6"/>
  <c r="I21" i="6"/>
  <c r="F21" i="6"/>
  <c r="R20" i="6"/>
  <c r="L20" i="6"/>
  <c r="I20" i="6"/>
  <c r="F20" i="6"/>
  <c r="R19" i="6"/>
  <c r="L19" i="6"/>
  <c r="I19" i="6"/>
  <c r="F19" i="6"/>
  <c r="R18" i="6"/>
  <c r="L18" i="6"/>
  <c r="R17" i="6"/>
  <c r="L17" i="6"/>
  <c r="I17" i="6"/>
  <c r="F17" i="6"/>
  <c r="R16" i="6"/>
  <c r="L16" i="6"/>
  <c r="I16" i="6"/>
  <c r="F16" i="6"/>
  <c r="R15" i="6"/>
  <c r="L15" i="6"/>
  <c r="I15" i="6"/>
  <c r="F15" i="6"/>
  <c r="R14" i="6"/>
  <c r="L14" i="6"/>
  <c r="I14" i="6"/>
  <c r="F14" i="6"/>
  <c r="R14" i="9" l="1"/>
  <c r="R15" i="9" l="1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4" i="9"/>
  <c r="R35" i="9"/>
  <c r="R36" i="9"/>
  <c r="R39" i="9"/>
  <c r="R41" i="9"/>
  <c r="R42" i="9"/>
  <c r="R43" i="9"/>
  <c r="R44" i="9"/>
  <c r="R45" i="9"/>
  <c r="F15" i="9"/>
  <c r="F16" i="9"/>
  <c r="F17" i="9"/>
  <c r="F18" i="9"/>
  <c r="F19" i="9"/>
  <c r="F20" i="9"/>
  <c r="F21" i="9"/>
  <c r="F23" i="9"/>
  <c r="F24" i="9"/>
  <c r="F25" i="9"/>
  <c r="F26" i="9"/>
  <c r="F27" i="9"/>
  <c r="F28" i="9"/>
  <c r="F29" i="9"/>
  <c r="F30" i="9"/>
  <c r="F31" i="9"/>
  <c r="F34" i="9"/>
  <c r="F35" i="9"/>
  <c r="F36" i="9"/>
  <c r="F39" i="9"/>
  <c r="F41" i="9"/>
  <c r="F42" i="9"/>
  <c r="F43" i="9"/>
  <c r="F44" i="9"/>
  <c r="F45" i="9"/>
  <c r="F14" i="9"/>
  <c r="AS28" i="5" l="1"/>
  <c r="C57" i="6" l="1"/>
</calcChain>
</file>

<file path=xl/sharedStrings.xml><?xml version="1.0" encoding="utf-8"?>
<sst xmlns="http://schemas.openxmlformats.org/spreadsheetml/2006/main" count="2521" uniqueCount="159">
  <si>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</si>
  <si>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</si>
  <si>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</si>
  <si>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</si>
  <si>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</si>
  <si>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</si>
  <si>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</si>
  <si>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</si>
  <si>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</si>
  <si>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</si>
  <si>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</si>
  <si>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</si>
  <si>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</si>
  <si>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</si>
  <si>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</si>
  <si>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</si>
  <si>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</si>
  <si>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</si>
  <si>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</si>
  <si>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</si>
  <si>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</si>
  <si>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</si>
  <si>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</si>
  <si>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</si>
  <si>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</si>
  <si>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</si>
  <si>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</si>
  <si>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</si>
  <si>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</si>
  <si>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</si>
  <si>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</si>
  <si>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</si>
  <si>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</si>
  <si>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</si>
  <si>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</si>
  <si>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</si>
  <si>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</si>
  <si>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</si>
  <si>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</si>
  <si>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</si>
  <si>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</si>
  <si>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</si>
  <si>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</si>
  <si>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</si>
  <si>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</si>
  <si>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</si>
  <si>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</si>
  <si>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</si>
  <si>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</si>
  <si>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</si>
  <si>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</si>
  <si>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</si>
  <si>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</si>
  <si>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</si>
  <si>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</si>
  <si>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</si>
  <si>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</si>
  <si>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</si>
  <si>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</si>
  <si>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</si>
  <si>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</si>
  <si>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</si>
  <si>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</si>
  <si>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</si>
  <si>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</si>
  <si>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</si>
  <si>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</si>
  <si>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</si>
  <si>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</si>
  <si>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</si>
  <si>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</si>
  <si>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</si>
  <si>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</si>
  <si>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</si>
  <si>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</si>
  <si>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</si>
  <si>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</si>
  <si>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</si>
  <si>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</si>
  <si>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</si>
  <si>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</si>
  <si>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</si>
  <si>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</si>
  <si>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эффективно</t>
  </si>
  <si>
    <t xml:space="preserve"> эффективно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</si>
  <si>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</si>
  <si>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</si>
  <si>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</si>
  <si>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</si>
  <si>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</si>
  <si>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</si>
  <si>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Приложение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</si>
  <si>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</si>
  <si>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Начальник финансово-экономического отдела ____________________Наумова И.А.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</si>
  <si>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</si>
  <si>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Начальник отдел развития семейных форм устройства детей оставшихся без попечения родителей ________________  Фирсова Н. И.</t>
  </si>
  <si>
    <t>Начальник отдела развития семейных форм устройства детей оставшихся без попечения родителей ________________  Фирсова Н. И.</t>
  </si>
  <si>
    <t>Примечание остаток прошлых лет</t>
  </si>
  <si>
    <r>
      <t>Факт</t>
    </r>
    <r>
      <rPr>
        <vertAlign val="superscript"/>
        <sz val="12"/>
        <rFont val="Times New Roman"/>
        <family val="1"/>
        <charset val="204"/>
      </rPr>
      <t>8</t>
    </r>
  </si>
  <si>
    <t xml:space="preserve"> </t>
  </si>
  <si>
    <t xml:space="preserve">Остаток на 2018г. -231,27 </t>
  </si>
  <si>
    <t xml:space="preserve">Примечание: в Вашем отчете ДОУ и СОШ и частные разделены отдельными колонками, а в нашем отчете сумма ДОУ и СОШ и частные объединены. </t>
  </si>
  <si>
    <t xml:space="preserve">Примечние: для вычисление плана необходимо : (раздел 1+раздел 5 = план).                                                                                                                                           </t>
  </si>
  <si>
    <t xml:space="preserve">Для вычиление факт необходимо:   раздел 1+раздел 5- остаток прошлых лет в сумме 4101,92- ошибочно перечисленные д/с в сумме 1703,61 =факт </t>
  </si>
  <si>
    <t>Для вычиление остатка на конец необходимо: план (раздел 1+ раздел 5) - факт(раздел 1+раздел 5)= 6772,29</t>
  </si>
  <si>
    <t>остаток 11748296,09</t>
  </si>
  <si>
    <t>Достигнутое значение (эффективно, недостаточно эффективно, неэффективно)</t>
  </si>
  <si>
    <t xml:space="preserve">к письму министерства образования Ставропольского края от        № </t>
  </si>
  <si>
    <t>Главный специалист ___________________Михайлова Е.К.</t>
  </si>
  <si>
    <t>Главный специалист  ___________________Михайлова Е.К.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</si>
  <si>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</si>
  <si>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</si>
  <si>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</si>
  <si>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</si>
  <si>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</si>
  <si>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</si>
  <si>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</si>
  <si>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</si>
  <si>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</si>
  <si>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</si>
  <si>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</si>
  <si>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</si>
  <si>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</si>
  <si>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</si>
  <si>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</si>
  <si>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</si>
  <si>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за 2021 год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</si>
  <si>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</si>
  <si>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t>Главный специалист  ___________________Буслова А.Ю.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</si>
  <si>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</si>
  <si>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</si>
  <si>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</si>
  <si>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</si>
  <si>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округов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</si>
  <si>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</si>
  <si>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Среднее значение отраслевых показателей оценки эффективности осуществления государственного полномочия</t>
  </si>
  <si>
    <t>3.«Доля обращений, поступивших в министерство образования Ставропольского края от граждан, проживающих на территории муниципального образования Ставропольского края, по вопросам обеспечения жилыми помещениями специализированного жилищного фонда Ставропольского края от общего количества обращений по данному вопросу»</t>
  </si>
  <si>
    <t xml:space="preserve">4.«Доля сведений, внесенных в Единую государственную информационную систему социального обеспечения (далее – ЕГИССО), от планового значения показателя общей загрузки ЕГИССО по реестрам (лишенных (ограниченных, восстановленных) в родительских правах)»
</t>
  </si>
  <si>
    <t>1. «Доля усыновителей детей-сирот, которым назначено и выплачено единовременное пособие, в общей численности усыновителей детей-сирот, имеющих право на его получение в соответствии с законодательством Ставропольского края и обратившихся за его получением»</t>
  </si>
  <si>
    <t>2.«Доля детей-сирот и детей, оставшихся без попечения родителей (далее – дети-сироты), которым предоставлено полное государственное обеспечение, в общей численности детей-сирот, переданных приемным родителям»</t>
  </si>
  <si>
    <t>3.«Доля приемных семей, которым предоставлены меры социальной поддержки, в общей численности приемных семей, имеющих право на их получение в соответствии с законодательством Ставропольского края и обратившихся за их получением»</t>
  </si>
  <si>
    <t>4.«Доля детей-сирот и лиц из числа детей-сирот, обучающихся на подготовительных отделениях образовательных организаций высшего образования Ставропольского края, в общей численности детей-сирот и лиц из числа детей-сирот, обратившихся в образовательные организации высшего образования Ставропольского края за предоставлением данной меры социальной поддержки»</t>
  </si>
  <si>
    <t>5.«Доля детей-сирот и лиц из числа детей-сирот, обучающихся за счет средств местных бюджетов по основным образовательным программам, которым обеспечен бесплатный проезд, в общей численности детей-сирот и лиц из числа детей-сирот, обучающихся за счет средств местных бюджетов по основным образовательным программам, имеющих право на его обеспечение в соответствии с законодательством Ставропольского края и обратившихся за его обеспечением»</t>
  </si>
  <si>
    <t>6.«Доля детей-сирот, которым предоставлены путевки и оплата проезда к месту лечения (отдыха) и обратно, в общей численности детей-сирот, имеющих право на их получение в соответствии с законодательством Ставропольского края и обратившихся за их получением»</t>
  </si>
  <si>
    <t>7.«Доля опекунов (попечителей), которым назначены и выплачены денежные средства на содержание ребенка, в общей численности опекунов (попечителей), имеющих право на их получение в соответствии с законодательством Ставропольского края и обратившихся за их получением»</t>
  </si>
  <si>
    <r>
      <t>ЦСР</t>
    </r>
    <r>
      <rPr>
        <vertAlign val="superscript"/>
        <sz val="12"/>
        <color rgb="FF000000"/>
        <rFont val="Times New Roman"/>
        <family val="1"/>
        <charset val="204"/>
      </rPr>
      <t>10</t>
    </r>
  </si>
  <si>
    <r>
      <t>План МО</t>
    </r>
    <r>
      <rPr>
        <vertAlign val="superscript"/>
        <sz val="12"/>
        <color rgb="FF000000"/>
        <rFont val="Times New Roman"/>
        <family val="1"/>
        <charset val="204"/>
      </rPr>
      <t>9</t>
    </r>
  </si>
  <si>
    <t>0210176140</t>
  </si>
  <si>
    <t>0220578100</t>
  </si>
  <si>
    <t>0220576200</t>
  </si>
  <si>
    <t>0210177170
0210277160</t>
  </si>
  <si>
    <t>0420176890</t>
  </si>
  <si>
    <t>Лесняк П.Н.</t>
  </si>
  <si>
    <t>Главный экономист  ___________________</t>
  </si>
  <si>
    <t>за 2022 год</t>
  </si>
  <si>
    <t>за 20221 год</t>
  </si>
  <si>
    <t>недостаточно  эффективно</t>
  </si>
  <si>
    <t>За 2022 год</t>
  </si>
  <si>
    <t>Главный экономист  ___________________Зеленская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</si>
</sst>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;[Red]0.00"/>
    <numFmt numFmtId="165" formatCode="#,##0.00;[Red]#,##0.0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3" borderId="0" applyNumberFormat="0" applyBorder="0" applyAlignment="0" applyProtection="0"/>
    <xf numFmtId="43" fontId="2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10" fillId="0" borderId="0" xfId="0" applyFont="1" applyAlignment="1">
      <alignment vertical="center" wrapText="1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/>
    <xf numFmtId="164" fontId="2" fillId="0" borderId="0" xfId="0" applyNumberFormat="1" applyFont="1"/>
    <xf numFmtId="4" fontId="0" fillId="0" borderId="0" xfId="0" applyNumberFormat="1" applyFont="1"/>
    <xf numFmtId="164" fontId="0" fillId="0" borderId="0" xfId="0" applyNumberFormat="1"/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165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2" fontId="2" fillId="2" borderId="1" xfId="2" applyNumberFormat="1" applyFont="1" applyFill="1" applyBorder="1" applyAlignment="1">
      <alignment horizontal="center"/>
    </xf>
    <xf numFmtId="0" fontId="0" fillId="2" borderId="0" xfId="0" applyNumberFormat="1" applyFont="1" applyFill="1"/>
    <xf numFmtId="4" fontId="0" fillId="0" borderId="0" xfId="0" applyNumberFormat="1" applyBorder="1"/>
    <xf numFmtId="4" fontId="15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/>
    </xf>
    <xf numFmtId="4" fontId="16" fillId="0" borderId="0" xfId="0" applyNumberFormat="1" applyFont="1" applyBorder="1"/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3" fontId="2" fillId="2" borderId="1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3" fontId="2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</cellXfs>
  <cellStyles count="3">
    <cellStyle name="Обычный" xfId="0" builtinId="0"/>
    <cellStyle name="Финансовый" xfId="2" builtinId="3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9"/>
  <sheetViews>
    <sheetView topLeftCell="A42" zoomScale="70" zoomScaleNormal="70" workbookViewId="0">
      <selection activeCell="C52" sqref="C52"/>
    </sheetView>
  </sheetViews>
  <sheetFormatPr defaultRowHeight="15" x14ac:dyDescent="0.25"/>
  <cols>
    <col min="1" max="1" width="10.28515625" customWidth="1"/>
    <col min="2" max="2" width="44.5703125" customWidth="1"/>
    <col min="3" max="3" width="48.5703125" customWidth="1"/>
    <col min="4" max="4" width="9.85546875" customWidth="1"/>
    <col min="5" max="5" width="11.42578125" customWidth="1"/>
    <col min="6" max="6" width="15.140625" customWidth="1"/>
    <col min="7" max="7" width="12.42578125" customWidth="1"/>
    <col min="8" max="8" width="15.140625" customWidth="1"/>
    <col min="9" max="9" width="11.5703125" customWidth="1"/>
    <col min="10" max="10" width="13" customWidth="1"/>
    <col min="11" max="12" width="13.5703125" customWidth="1"/>
    <col min="13" max="13" width="12" customWidth="1"/>
    <col min="14" max="14" width="11.28515625" customWidth="1"/>
    <col min="15" max="15" width="12.7109375" customWidth="1"/>
    <col min="16" max="16" width="12" customWidth="1"/>
    <col min="17" max="17" width="11.85546875" customWidth="1"/>
    <col min="18" max="18" width="13.5703125" customWidth="1"/>
    <col min="19" max="19" width="11" customWidth="1"/>
    <col min="20" max="20" width="16" customWidth="1"/>
    <col min="21" max="21" width="10.7109375" customWidth="1"/>
    <col min="22" max="22" width="10" customWidth="1"/>
    <col min="23" max="23" width="11" customWidth="1"/>
    <col min="24" max="24" width="10" customWidth="1"/>
    <col min="25" max="25" width="11.140625" customWidth="1"/>
    <col min="26" max="26" width="11.42578125" customWidth="1"/>
    <col min="27" max="28" width="13.42578125" customWidth="1"/>
    <col min="29" max="29" width="12.5703125" customWidth="1"/>
    <col min="30" max="30" width="11.5703125" customWidth="1"/>
    <col min="31" max="31" width="10.7109375" customWidth="1"/>
    <col min="32" max="32" width="12.28515625" customWidth="1"/>
    <col min="33" max="33" width="12.85546875" customWidth="1"/>
    <col min="34" max="34" width="11.7109375" customWidth="1"/>
    <col min="35" max="35" width="13.28515625" customWidth="1"/>
    <col min="36" max="36" width="16.85546875" customWidth="1"/>
    <col min="37" max="37" width="13.140625" customWidth="1"/>
    <col min="38" max="38" width="19.7109375" customWidth="1"/>
    <col min="39" max="39" width="17.28515625" customWidth="1"/>
  </cols>
  <sheetData>
    <row r="1" spans="1:40" ht="15.75" x14ac:dyDescent="0.25">
      <c r="AK1" s="110" t="s">
        <v>91</v>
      </c>
      <c r="AL1" s="110"/>
      <c r="AM1" s="110"/>
      <c r="AN1" s="15"/>
    </row>
    <row r="2" spans="1:40" ht="33.75" customHeight="1" x14ac:dyDescent="0.25">
      <c r="AK2" s="111" t="s">
        <v>107</v>
      </c>
      <c r="AL2" s="111"/>
      <c r="AM2" s="111"/>
      <c r="AN2" s="11"/>
    </row>
    <row r="3" spans="1:40" ht="14.45" customHeight="1" x14ac:dyDescent="0.3">
      <c r="AK3" s="9"/>
      <c r="AL3" s="112"/>
      <c r="AM3" s="112"/>
    </row>
    <row r="4" spans="1:40" ht="18.75" x14ac:dyDescent="0.3">
      <c r="A4" s="107" t="s">
        <v>23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</row>
    <row r="5" spans="1:40" ht="18.75" customHeight="1" x14ac:dyDescent="0.3">
      <c r="A5" s="113" t="s">
        <v>90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1:40" ht="69" customHeight="1" x14ac:dyDescent="0.3">
      <c r="A6" s="109" t="s">
        <v>94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</row>
    <row r="7" spans="1:40" ht="18.75" x14ac:dyDescent="0.3">
      <c r="A7" s="107" t="s">
        <v>154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</row>
    <row r="8" spans="1:40" ht="60" customHeight="1" x14ac:dyDescent="0.25">
      <c r="A8" s="108" t="s">
        <v>129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</row>
    <row r="9" spans="1:40" ht="14.45" x14ac:dyDescent="0.3">
      <c r="V9" s="2"/>
    </row>
    <row r="10" spans="1:40" ht="35.25" customHeight="1" x14ac:dyDescent="0.25">
      <c r="A10" s="76" t="s">
        <v>3</v>
      </c>
      <c r="B10" s="76" t="s">
        <v>145</v>
      </c>
      <c r="C10" s="76" t="s">
        <v>8</v>
      </c>
      <c r="D10" s="85" t="s">
        <v>9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7"/>
      <c r="AL10" s="76" t="s">
        <v>0</v>
      </c>
      <c r="AM10" s="76" t="s">
        <v>106</v>
      </c>
      <c r="AN10" s="3"/>
    </row>
    <row r="11" spans="1:40" ht="19.5" customHeight="1" x14ac:dyDescent="0.25">
      <c r="A11" s="80"/>
      <c r="B11" s="80"/>
      <c r="C11" s="80"/>
      <c r="D11" s="94" t="s">
        <v>22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1"/>
      <c r="Y11" s="78" t="s">
        <v>135</v>
      </c>
      <c r="Z11" s="91" t="s">
        <v>19</v>
      </c>
      <c r="AA11" s="94" t="s">
        <v>13</v>
      </c>
      <c r="AB11" s="95"/>
      <c r="AC11" s="95"/>
      <c r="AD11" s="95"/>
      <c r="AE11" s="91"/>
      <c r="AF11" s="94" t="s">
        <v>4</v>
      </c>
      <c r="AG11" s="95"/>
      <c r="AH11" s="91"/>
      <c r="AI11" s="94" t="s">
        <v>2</v>
      </c>
      <c r="AJ11" s="95"/>
      <c r="AK11" s="91"/>
      <c r="AL11" s="80"/>
      <c r="AM11" s="80"/>
      <c r="AN11" s="3"/>
    </row>
    <row r="12" spans="1:40" ht="34.5" customHeight="1" x14ac:dyDescent="0.25">
      <c r="A12" s="80"/>
      <c r="B12" s="80"/>
      <c r="C12" s="80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3"/>
      <c r="Y12" s="78"/>
      <c r="Z12" s="92"/>
      <c r="AA12" s="96"/>
      <c r="AB12" s="97"/>
      <c r="AC12" s="97"/>
      <c r="AD12" s="97"/>
      <c r="AE12" s="92"/>
      <c r="AF12" s="96"/>
      <c r="AG12" s="97"/>
      <c r="AH12" s="92"/>
      <c r="AI12" s="96"/>
      <c r="AJ12" s="97"/>
      <c r="AK12" s="92"/>
      <c r="AL12" s="80"/>
      <c r="AM12" s="80"/>
      <c r="AN12" s="3"/>
    </row>
    <row r="13" spans="1:40" ht="257.25" customHeight="1" x14ac:dyDescent="0.25">
      <c r="A13" s="80"/>
      <c r="B13" s="80"/>
      <c r="C13" s="80"/>
      <c r="D13" s="100" t="s">
        <v>72</v>
      </c>
      <c r="E13" s="101"/>
      <c r="F13" s="102"/>
      <c r="G13" s="103" t="s">
        <v>139</v>
      </c>
      <c r="H13" s="103"/>
      <c r="I13" s="103"/>
      <c r="J13" s="103" t="s">
        <v>140</v>
      </c>
      <c r="K13" s="103"/>
      <c r="L13" s="103"/>
      <c r="M13" s="103" t="s">
        <v>141</v>
      </c>
      <c r="N13" s="103"/>
      <c r="O13" s="103"/>
      <c r="P13" s="104" t="s">
        <v>142</v>
      </c>
      <c r="Q13" s="105"/>
      <c r="R13" s="106"/>
      <c r="S13" s="104" t="s">
        <v>143</v>
      </c>
      <c r="T13" s="105"/>
      <c r="U13" s="106"/>
      <c r="V13" s="104" t="s">
        <v>144</v>
      </c>
      <c r="W13" s="105"/>
      <c r="X13" s="106"/>
      <c r="Y13" s="78"/>
      <c r="Z13" s="93"/>
      <c r="AA13" s="98"/>
      <c r="AB13" s="99"/>
      <c r="AC13" s="99"/>
      <c r="AD13" s="99"/>
      <c r="AE13" s="93"/>
      <c r="AF13" s="98"/>
      <c r="AG13" s="99"/>
      <c r="AH13" s="93"/>
      <c r="AI13" s="98"/>
      <c r="AJ13" s="99"/>
      <c r="AK13" s="93"/>
      <c r="AL13" s="80"/>
      <c r="AM13" s="80"/>
      <c r="AN13" s="84"/>
    </row>
    <row r="14" spans="1:40" ht="32.25" customHeight="1" x14ac:dyDescent="0.25">
      <c r="A14" s="80"/>
      <c r="B14" s="80"/>
      <c r="C14" s="80"/>
      <c r="D14" s="85" t="s">
        <v>85</v>
      </c>
      <c r="E14" s="86"/>
      <c r="F14" s="87"/>
      <c r="G14" s="85" t="s">
        <v>85</v>
      </c>
      <c r="H14" s="86"/>
      <c r="I14" s="87"/>
      <c r="J14" s="85" t="s">
        <v>85</v>
      </c>
      <c r="K14" s="86"/>
      <c r="L14" s="87"/>
      <c r="M14" s="85" t="s">
        <v>85</v>
      </c>
      <c r="N14" s="86"/>
      <c r="O14" s="87"/>
      <c r="P14" s="85" t="s">
        <v>85</v>
      </c>
      <c r="Q14" s="86"/>
      <c r="R14" s="87"/>
      <c r="S14" s="88" t="s">
        <v>85</v>
      </c>
      <c r="T14" s="89"/>
      <c r="U14" s="90"/>
      <c r="V14" s="88" t="s">
        <v>85</v>
      </c>
      <c r="W14" s="89"/>
      <c r="X14" s="90"/>
      <c r="Y14" s="78"/>
      <c r="Z14" s="91" t="s">
        <v>5</v>
      </c>
      <c r="AA14" s="76" t="s">
        <v>24</v>
      </c>
      <c r="AB14" s="76" t="s">
        <v>146</v>
      </c>
      <c r="AC14" s="81" t="s">
        <v>14</v>
      </c>
      <c r="AD14" s="76" t="s">
        <v>1</v>
      </c>
      <c r="AE14" s="76" t="s">
        <v>5</v>
      </c>
      <c r="AF14" s="76" t="s">
        <v>86</v>
      </c>
      <c r="AG14" s="76" t="s">
        <v>87</v>
      </c>
      <c r="AH14" s="76" t="s">
        <v>5</v>
      </c>
      <c r="AI14" s="76" t="s">
        <v>88</v>
      </c>
      <c r="AJ14" s="76" t="s">
        <v>89</v>
      </c>
      <c r="AK14" s="76" t="s">
        <v>5</v>
      </c>
      <c r="AL14" s="80"/>
      <c r="AM14" s="80"/>
      <c r="AN14" s="84"/>
    </row>
    <row r="15" spans="1:40" ht="27.75" customHeight="1" x14ac:dyDescent="0.25">
      <c r="A15" s="80"/>
      <c r="B15" s="80"/>
      <c r="C15" s="80"/>
      <c r="D15" s="76" t="s">
        <v>11</v>
      </c>
      <c r="E15" s="76" t="s">
        <v>12</v>
      </c>
      <c r="F15" s="76" t="s">
        <v>1</v>
      </c>
      <c r="G15" s="76" t="s">
        <v>11</v>
      </c>
      <c r="H15" s="76" t="s">
        <v>12</v>
      </c>
      <c r="I15" s="76" t="s">
        <v>1</v>
      </c>
      <c r="J15" s="76" t="s">
        <v>11</v>
      </c>
      <c r="K15" s="76" t="s">
        <v>12</v>
      </c>
      <c r="L15" s="76" t="s">
        <v>1</v>
      </c>
      <c r="M15" s="76" t="s">
        <v>11</v>
      </c>
      <c r="N15" s="76" t="s">
        <v>12</v>
      </c>
      <c r="O15" s="76" t="s">
        <v>1</v>
      </c>
      <c r="P15" s="76" t="s">
        <v>11</v>
      </c>
      <c r="Q15" s="76" t="s">
        <v>12</v>
      </c>
      <c r="R15" s="76" t="s">
        <v>1</v>
      </c>
      <c r="S15" s="76" t="s">
        <v>11</v>
      </c>
      <c r="T15" s="76" t="s">
        <v>12</v>
      </c>
      <c r="U15" s="76" t="s">
        <v>1</v>
      </c>
      <c r="V15" s="76" t="s">
        <v>11</v>
      </c>
      <c r="W15" s="76" t="s">
        <v>12</v>
      </c>
      <c r="X15" s="76" t="s">
        <v>1</v>
      </c>
      <c r="Y15" s="78" t="s">
        <v>1</v>
      </c>
      <c r="Z15" s="92"/>
      <c r="AA15" s="80"/>
      <c r="AB15" s="80"/>
      <c r="AC15" s="82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3"/>
    </row>
    <row r="16" spans="1:40" ht="39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  <c r="Z16" s="93"/>
      <c r="AA16" s="77"/>
      <c r="AB16" s="77"/>
      <c r="AC16" s="83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3"/>
    </row>
    <row r="17" spans="1:39" ht="24" customHeight="1" x14ac:dyDescent="0.3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  <c r="Z17" s="4">
        <v>26</v>
      </c>
      <c r="AA17" s="4">
        <v>27</v>
      </c>
      <c r="AB17" s="4">
        <v>28</v>
      </c>
      <c r="AC17" s="4">
        <v>29</v>
      </c>
      <c r="AD17" s="4">
        <v>30</v>
      </c>
      <c r="AE17" s="4">
        <v>31</v>
      </c>
      <c r="AF17" s="4">
        <v>32</v>
      </c>
      <c r="AG17" s="4">
        <v>33</v>
      </c>
      <c r="AH17" s="4">
        <v>34</v>
      </c>
      <c r="AI17" s="4">
        <v>35</v>
      </c>
      <c r="AJ17" s="4">
        <v>36</v>
      </c>
      <c r="AK17" s="4">
        <v>37</v>
      </c>
      <c r="AL17" s="4">
        <v>38</v>
      </c>
      <c r="AM17" s="4">
        <v>39</v>
      </c>
    </row>
    <row r="18" spans="1:39" s="44" customFormat="1" ht="51" customHeight="1" x14ac:dyDescent="0.25">
      <c r="A18" s="37" t="s">
        <v>6</v>
      </c>
      <c r="B18" s="48" t="s">
        <v>148</v>
      </c>
      <c r="C18" s="55" t="s">
        <v>110</v>
      </c>
      <c r="D18" s="37">
        <v>100</v>
      </c>
      <c r="E18" s="37">
        <v>100</v>
      </c>
      <c r="F18" s="37">
        <v>100</v>
      </c>
      <c r="G18" s="37">
        <v>100</v>
      </c>
      <c r="H18" s="37">
        <v>100</v>
      </c>
      <c r="I18" s="37">
        <v>100</v>
      </c>
      <c r="J18" s="37">
        <v>100</v>
      </c>
      <c r="K18" s="37">
        <v>100</v>
      </c>
      <c r="L18" s="37">
        <v>100</v>
      </c>
      <c r="M18" s="37">
        <v>0</v>
      </c>
      <c r="N18" s="37">
        <v>0</v>
      </c>
      <c r="O18" s="37">
        <v>100</v>
      </c>
      <c r="P18" s="37">
        <v>0</v>
      </c>
      <c r="Q18" s="37">
        <v>0</v>
      </c>
      <c r="R18" s="37">
        <v>100</v>
      </c>
      <c r="S18" s="37">
        <v>100</v>
      </c>
      <c r="T18" s="37">
        <v>100</v>
      </c>
      <c r="U18" s="37">
        <v>100</v>
      </c>
      <c r="V18" s="37">
        <v>100</v>
      </c>
      <c r="W18" s="37">
        <v>100</v>
      </c>
      <c r="X18" s="37">
        <v>100</v>
      </c>
      <c r="Y18" s="37">
        <f>(E18+H18+K18+N18+Q18+T18+W18)/6</f>
        <v>83.333333333333329</v>
      </c>
      <c r="Z18" s="37">
        <v>1</v>
      </c>
      <c r="AA18" s="43">
        <v>7823.15</v>
      </c>
      <c r="AB18" s="43">
        <v>7823.15</v>
      </c>
      <c r="AC18" s="43">
        <v>7454.84</v>
      </c>
      <c r="AD18" s="40">
        <f>AC18/AA18*100</f>
        <v>95.292049877606857</v>
      </c>
      <c r="AE18" s="37">
        <v>1</v>
      </c>
      <c r="AF18" s="37">
        <v>1</v>
      </c>
      <c r="AG18" s="37" t="s">
        <v>81</v>
      </c>
      <c r="AH18" s="37">
        <v>1</v>
      </c>
      <c r="AI18" s="37">
        <v>1</v>
      </c>
      <c r="AJ18" s="37" t="s">
        <v>81</v>
      </c>
      <c r="AK18" s="37">
        <v>1</v>
      </c>
      <c r="AL18" s="37">
        <f t="shared" ref="AL18:AL43" si="0">SUM(Z18+AE18+AH18+AK18)</f>
        <v>4</v>
      </c>
      <c r="AM18" s="54" t="s">
        <v>82</v>
      </c>
    </row>
    <row r="19" spans="1:39" s="44" customFormat="1" ht="54" customHeight="1" x14ac:dyDescent="0.25">
      <c r="A19" s="37" t="s">
        <v>20</v>
      </c>
      <c r="B19" s="48" t="s">
        <v>148</v>
      </c>
      <c r="C19" s="55" t="s">
        <v>111</v>
      </c>
      <c r="D19" s="37">
        <v>100</v>
      </c>
      <c r="E19" s="37">
        <v>100</v>
      </c>
      <c r="F19" s="37">
        <v>100</v>
      </c>
      <c r="G19" s="37">
        <v>100</v>
      </c>
      <c r="H19" s="37">
        <v>100</v>
      </c>
      <c r="I19" s="37">
        <v>100</v>
      </c>
      <c r="J19" s="37">
        <v>100</v>
      </c>
      <c r="K19" s="37">
        <v>100</v>
      </c>
      <c r="L19" s="37">
        <v>100</v>
      </c>
      <c r="M19" s="37">
        <v>100</v>
      </c>
      <c r="N19" s="37">
        <v>100</v>
      </c>
      <c r="O19" s="37">
        <f t="shared" ref="O19" si="1">N19/M19*100</f>
        <v>100</v>
      </c>
      <c r="P19" s="37">
        <v>100</v>
      </c>
      <c r="Q19" s="37">
        <v>100</v>
      </c>
      <c r="R19" s="37">
        <f t="shared" ref="R19" si="2">Q19/P19*100</f>
        <v>100</v>
      </c>
      <c r="S19" s="37">
        <v>100</v>
      </c>
      <c r="T19" s="37">
        <v>100</v>
      </c>
      <c r="U19" s="37">
        <f t="shared" ref="U19:U20" si="3">T19/S19*100</f>
        <v>100</v>
      </c>
      <c r="V19" s="37">
        <v>100</v>
      </c>
      <c r="W19" s="37">
        <v>100</v>
      </c>
      <c r="X19" s="37">
        <v>100</v>
      </c>
      <c r="Y19" s="37">
        <v>100</v>
      </c>
      <c r="Z19" s="37">
        <v>1</v>
      </c>
      <c r="AA19" s="37">
        <v>4322.95</v>
      </c>
      <c r="AB19" s="37">
        <v>4322.95</v>
      </c>
      <c r="AC19" s="37">
        <v>4322.92</v>
      </c>
      <c r="AD19" s="40">
        <f>AC19/AA19*100</f>
        <v>99.999306029447482</v>
      </c>
      <c r="AE19" s="37">
        <v>1</v>
      </c>
      <c r="AF19" s="37">
        <v>1</v>
      </c>
      <c r="AG19" s="37" t="s">
        <v>81</v>
      </c>
      <c r="AH19" s="37">
        <v>1</v>
      </c>
      <c r="AI19" s="37">
        <v>1</v>
      </c>
      <c r="AJ19" s="37" t="s">
        <v>81</v>
      </c>
      <c r="AK19" s="37">
        <v>1</v>
      </c>
      <c r="AL19" s="37">
        <f t="shared" si="0"/>
        <v>4</v>
      </c>
      <c r="AM19" s="54" t="s">
        <v>82</v>
      </c>
    </row>
    <row r="20" spans="1:39" s="44" customFormat="1" ht="54" customHeight="1" x14ac:dyDescent="0.25">
      <c r="A20" s="37" t="s">
        <v>21</v>
      </c>
      <c r="B20" s="48" t="s">
        <v>148</v>
      </c>
      <c r="C20" s="55" t="s">
        <v>112</v>
      </c>
      <c r="D20" s="37">
        <v>100</v>
      </c>
      <c r="E20" s="37">
        <v>100</v>
      </c>
      <c r="F20" s="37">
        <f t="shared" ref="F20:G26" si="4">E20/D20*100</f>
        <v>100</v>
      </c>
      <c r="G20" s="37">
        <f t="shared" si="4"/>
        <v>100</v>
      </c>
      <c r="H20" s="37">
        <v>100</v>
      </c>
      <c r="I20" s="37">
        <v>100</v>
      </c>
      <c r="J20" s="37">
        <f t="shared" ref="J20" si="5">I20/H20*100</f>
        <v>100</v>
      </c>
      <c r="K20" s="37">
        <v>100</v>
      </c>
      <c r="L20" s="37">
        <v>100</v>
      </c>
      <c r="M20" s="37">
        <v>0</v>
      </c>
      <c r="N20" s="37">
        <v>0</v>
      </c>
      <c r="O20" s="37">
        <v>100</v>
      </c>
      <c r="P20" s="37">
        <v>0</v>
      </c>
      <c r="Q20" s="37">
        <v>0</v>
      </c>
      <c r="R20" s="37">
        <v>100</v>
      </c>
      <c r="S20" s="37">
        <v>100</v>
      </c>
      <c r="T20" s="37">
        <v>100</v>
      </c>
      <c r="U20" s="37">
        <f t="shared" si="3"/>
        <v>100</v>
      </c>
      <c r="V20" s="37">
        <v>100</v>
      </c>
      <c r="W20" s="37">
        <v>100</v>
      </c>
      <c r="X20" s="37">
        <f t="shared" ref="X20" si="6">W20/V20*100</f>
        <v>100</v>
      </c>
      <c r="Y20" s="37">
        <v>100</v>
      </c>
      <c r="Z20" s="37">
        <v>1</v>
      </c>
      <c r="AA20" s="37">
        <v>11657.24</v>
      </c>
      <c r="AB20" s="37">
        <v>11657.24</v>
      </c>
      <c r="AC20" s="37">
        <v>11637.94</v>
      </c>
      <c r="AD20" s="40">
        <f t="shared" ref="AD20" si="7">AC20/AA20*100</f>
        <v>99.834437654196023</v>
      </c>
      <c r="AE20" s="37">
        <v>1</v>
      </c>
      <c r="AF20" s="37">
        <v>1</v>
      </c>
      <c r="AG20" s="37" t="s">
        <v>81</v>
      </c>
      <c r="AH20" s="37">
        <v>1</v>
      </c>
      <c r="AI20" s="37">
        <v>1</v>
      </c>
      <c r="AJ20" s="37" t="s">
        <v>81</v>
      </c>
      <c r="AK20" s="37">
        <v>1</v>
      </c>
      <c r="AL20" s="37">
        <f t="shared" si="0"/>
        <v>4</v>
      </c>
      <c r="AM20" s="54" t="s">
        <v>82</v>
      </c>
    </row>
    <row r="21" spans="1:39" s="44" customFormat="1" ht="52.5" customHeight="1" x14ac:dyDescent="0.25">
      <c r="A21" s="37" t="s">
        <v>25</v>
      </c>
      <c r="B21" s="48" t="s">
        <v>148</v>
      </c>
      <c r="C21" s="55" t="s">
        <v>113</v>
      </c>
      <c r="D21" s="37">
        <v>100</v>
      </c>
      <c r="E21" s="37">
        <v>100</v>
      </c>
      <c r="F21" s="37">
        <v>100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100</v>
      </c>
      <c r="W21" s="37">
        <v>100</v>
      </c>
      <c r="X21" s="37">
        <v>100</v>
      </c>
      <c r="Y21" s="37">
        <v>100</v>
      </c>
      <c r="Z21" s="37">
        <v>1</v>
      </c>
      <c r="AA21" s="40">
        <v>2458.8000000000002</v>
      </c>
      <c r="AB21" s="40">
        <v>2458.8000000000002</v>
      </c>
      <c r="AC21" s="40">
        <v>2458.8000000000002</v>
      </c>
      <c r="AD21" s="40">
        <f>AC21/AA21*100</f>
        <v>100</v>
      </c>
      <c r="AE21" s="37">
        <v>1</v>
      </c>
      <c r="AF21" s="37">
        <v>1</v>
      </c>
      <c r="AG21" s="37" t="s">
        <v>81</v>
      </c>
      <c r="AH21" s="37">
        <v>1</v>
      </c>
      <c r="AI21" s="37">
        <v>1</v>
      </c>
      <c r="AJ21" s="37" t="s">
        <v>81</v>
      </c>
      <c r="AK21" s="37">
        <v>1</v>
      </c>
      <c r="AL21" s="37">
        <f t="shared" si="0"/>
        <v>4</v>
      </c>
      <c r="AM21" s="54" t="s">
        <v>82</v>
      </c>
    </row>
    <row r="22" spans="1:39" s="44" customFormat="1" ht="53.25" customHeight="1" x14ac:dyDescent="0.25">
      <c r="A22" s="37" t="s">
        <v>26</v>
      </c>
      <c r="B22" s="48" t="s">
        <v>148</v>
      </c>
      <c r="C22" s="55" t="s">
        <v>114</v>
      </c>
      <c r="D22" s="37">
        <v>100</v>
      </c>
      <c r="E22" s="37">
        <v>100</v>
      </c>
      <c r="F22" s="37">
        <v>100</v>
      </c>
      <c r="G22" s="37">
        <v>100</v>
      </c>
      <c r="H22" s="37">
        <v>100</v>
      </c>
      <c r="I22" s="37">
        <v>100</v>
      </c>
      <c r="J22" s="37">
        <v>100</v>
      </c>
      <c r="K22" s="37">
        <v>100</v>
      </c>
      <c r="L22" s="37">
        <f t="shared" ref="L22:L38" si="8">K22/J22*100</f>
        <v>100</v>
      </c>
      <c r="M22" s="37">
        <v>0</v>
      </c>
      <c r="N22" s="37">
        <v>0</v>
      </c>
      <c r="O22" s="37">
        <v>0</v>
      </c>
      <c r="P22" s="37">
        <v>100</v>
      </c>
      <c r="Q22" s="37">
        <v>100</v>
      </c>
      <c r="R22" s="37">
        <v>100</v>
      </c>
      <c r="S22" s="37">
        <v>100</v>
      </c>
      <c r="T22" s="37">
        <v>100</v>
      </c>
      <c r="U22" s="37">
        <v>100</v>
      </c>
      <c r="V22" s="37">
        <v>85.7</v>
      </c>
      <c r="W22" s="37">
        <v>71.400000000000006</v>
      </c>
      <c r="X22" s="37">
        <v>85.7</v>
      </c>
      <c r="Y22" s="37">
        <v>85.7</v>
      </c>
      <c r="Z22" s="37">
        <v>1</v>
      </c>
      <c r="AA22" s="40">
        <v>10637.4</v>
      </c>
      <c r="AB22" s="40">
        <v>10637.4</v>
      </c>
      <c r="AC22" s="37">
        <v>10615.27</v>
      </c>
      <c r="AD22" s="40">
        <f>AC22/AA22*100</f>
        <v>99.791960441461271</v>
      </c>
      <c r="AE22" s="37">
        <v>1</v>
      </c>
      <c r="AF22" s="37">
        <v>1</v>
      </c>
      <c r="AG22" s="37" t="s">
        <v>81</v>
      </c>
      <c r="AH22" s="37">
        <v>1</v>
      </c>
      <c r="AI22" s="37">
        <v>1</v>
      </c>
      <c r="AJ22" s="37" t="s">
        <v>81</v>
      </c>
      <c r="AK22" s="37">
        <v>1</v>
      </c>
      <c r="AL22" s="37">
        <f t="shared" si="0"/>
        <v>4</v>
      </c>
      <c r="AM22" s="54" t="s">
        <v>82</v>
      </c>
    </row>
    <row r="23" spans="1:39" s="44" customFormat="1" ht="60" customHeight="1" x14ac:dyDescent="0.25">
      <c r="A23" s="37" t="s">
        <v>27</v>
      </c>
      <c r="B23" s="48" t="s">
        <v>148</v>
      </c>
      <c r="C23" s="55" t="s">
        <v>115</v>
      </c>
      <c r="D23" s="37">
        <v>100</v>
      </c>
      <c r="E23" s="37">
        <v>100</v>
      </c>
      <c r="F23" s="37">
        <v>100</v>
      </c>
      <c r="G23" s="37">
        <v>100</v>
      </c>
      <c r="H23" s="37">
        <v>100</v>
      </c>
      <c r="I23" s="37">
        <v>100</v>
      </c>
      <c r="J23" s="37">
        <v>100</v>
      </c>
      <c r="K23" s="37">
        <v>100</v>
      </c>
      <c r="L23" s="37">
        <v>100</v>
      </c>
      <c r="M23" s="37" t="s">
        <v>81</v>
      </c>
      <c r="N23" s="37" t="s">
        <v>81</v>
      </c>
      <c r="O23" s="37" t="s">
        <v>81</v>
      </c>
      <c r="P23" s="37" t="s">
        <v>81</v>
      </c>
      <c r="Q23" s="37" t="s">
        <v>81</v>
      </c>
      <c r="R23" s="37" t="s">
        <v>81</v>
      </c>
      <c r="S23" s="37" t="s">
        <v>81</v>
      </c>
      <c r="T23" s="37" t="s">
        <v>81</v>
      </c>
      <c r="U23" s="37" t="s">
        <v>81</v>
      </c>
      <c r="V23" s="37">
        <v>100</v>
      </c>
      <c r="W23" s="37">
        <v>100</v>
      </c>
      <c r="X23" s="37">
        <v>100</v>
      </c>
      <c r="Y23" s="37">
        <v>86</v>
      </c>
      <c r="Z23" s="37">
        <v>0.86</v>
      </c>
      <c r="AA23" s="37">
        <v>5168.8900000000003</v>
      </c>
      <c r="AB23" s="37">
        <v>5168.8900000000003</v>
      </c>
      <c r="AC23" s="40">
        <v>4960.7</v>
      </c>
      <c r="AD23" s="40">
        <f t="shared" ref="AD23:AD24" si="9">AC23/AA23*100</f>
        <v>95.972249361081381</v>
      </c>
      <c r="AE23" s="37">
        <v>1</v>
      </c>
      <c r="AF23" s="37">
        <v>1</v>
      </c>
      <c r="AG23" s="37" t="s">
        <v>81</v>
      </c>
      <c r="AH23" s="37">
        <v>1</v>
      </c>
      <c r="AI23" s="37">
        <v>1</v>
      </c>
      <c r="AJ23" s="37" t="s">
        <v>81</v>
      </c>
      <c r="AK23" s="37">
        <v>1</v>
      </c>
      <c r="AL23" s="37">
        <f t="shared" si="0"/>
        <v>3.86</v>
      </c>
      <c r="AM23" s="54" t="s">
        <v>82</v>
      </c>
    </row>
    <row r="24" spans="1:39" s="44" customFormat="1" ht="57.75" customHeight="1" x14ac:dyDescent="0.25">
      <c r="A24" s="37" t="s">
        <v>28</v>
      </c>
      <c r="B24" s="48" t="s">
        <v>148</v>
      </c>
      <c r="C24" s="55" t="s">
        <v>116</v>
      </c>
      <c r="D24" s="37">
        <v>100</v>
      </c>
      <c r="E24" s="37">
        <v>100</v>
      </c>
      <c r="F24" s="37">
        <v>100</v>
      </c>
      <c r="G24" s="37">
        <v>100</v>
      </c>
      <c r="H24" s="37">
        <v>100</v>
      </c>
      <c r="I24" s="37">
        <v>100</v>
      </c>
      <c r="J24" s="37">
        <v>100</v>
      </c>
      <c r="K24" s="37">
        <v>100</v>
      </c>
      <c r="L24" s="37">
        <v>100</v>
      </c>
      <c r="M24" s="37">
        <v>0</v>
      </c>
      <c r="N24" s="37">
        <v>0</v>
      </c>
      <c r="O24" s="37">
        <v>100</v>
      </c>
      <c r="P24" s="37" t="s">
        <v>81</v>
      </c>
      <c r="Q24" s="37" t="s">
        <v>81</v>
      </c>
      <c r="R24" s="37">
        <v>100</v>
      </c>
      <c r="S24" s="37">
        <v>100</v>
      </c>
      <c r="T24" s="37">
        <v>100</v>
      </c>
      <c r="U24" s="37">
        <v>100</v>
      </c>
      <c r="V24" s="37">
        <v>100</v>
      </c>
      <c r="W24" s="37">
        <v>100</v>
      </c>
      <c r="X24" s="37">
        <v>100</v>
      </c>
      <c r="Y24" s="37">
        <v>100</v>
      </c>
      <c r="Z24" s="37">
        <v>1</v>
      </c>
      <c r="AA24" s="37">
        <v>16383.72</v>
      </c>
      <c r="AB24" s="37">
        <v>16383.72</v>
      </c>
      <c r="AC24" s="37">
        <v>15913.92</v>
      </c>
      <c r="AD24" s="40">
        <f t="shared" si="9"/>
        <v>97.132519354578818</v>
      </c>
      <c r="AE24" s="37">
        <v>1</v>
      </c>
      <c r="AF24" s="37">
        <v>1</v>
      </c>
      <c r="AG24" s="37" t="s">
        <v>81</v>
      </c>
      <c r="AH24" s="37">
        <v>1</v>
      </c>
      <c r="AI24" s="37">
        <v>1</v>
      </c>
      <c r="AJ24" s="37" t="s">
        <v>81</v>
      </c>
      <c r="AK24" s="37">
        <v>1</v>
      </c>
      <c r="AL24" s="37">
        <f t="shared" si="0"/>
        <v>4</v>
      </c>
      <c r="AM24" s="54" t="s">
        <v>82</v>
      </c>
    </row>
    <row r="25" spans="1:39" s="44" customFormat="1" ht="51" customHeight="1" x14ac:dyDescent="0.25">
      <c r="A25" s="37" t="s">
        <v>29</v>
      </c>
      <c r="B25" s="48" t="s">
        <v>148</v>
      </c>
      <c r="C25" s="55" t="s">
        <v>117</v>
      </c>
      <c r="D25" s="37">
        <v>100</v>
      </c>
      <c r="E25" s="37">
        <v>100</v>
      </c>
      <c r="F25" s="37">
        <v>100</v>
      </c>
      <c r="G25" s="37">
        <v>100</v>
      </c>
      <c r="H25" s="37">
        <v>100</v>
      </c>
      <c r="I25" s="37">
        <v>100</v>
      </c>
      <c r="J25" s="37">
        <v>100</v>
      </c>
      <c r="K25" s="37">
        <v>100</v>
      </c>
      <c r="L25" s="37">
        <v>100</v>
      </c>
      <c r="M25" s="37">
        <v>0</v>
      </c>
      <c r="N25" s="37">
        <v>0</v>
      </c>
      <c r="O25" s="37">
        <v>100</v>
      </c>
      <c r="P25" s="37">
        <v>100</v>
      </c>
      <c r="Q25" s="37">
        <v>100</v>
      </c>
      <c r="R25" s="37">
        <v>100</v>
      </c>
      <c r="S25" s="37">
        <v>100</v>
      </c>
      <c r="T25" s="37">
        <v>100</v>
      </c>
      <c r="U25" s="37">
        <v>100</v>
      </c>
      <c r="V25" s="37">
        <v>100</v>
      </c>
      <c r="W25" s="37">
        <v>100</v>
      </c>
      <c r="X25" s="37">
        <v>100</v>
      </c>
      <c r="Y25" s="37">
        <v>100</v>
      </c>
      <c r="Z25" s="37">
        <v>1</v>
      </c>
      <c r="AA25" s="37">
        <v>8359.92</v>
      </c>
      <c r="AB25" s="37">
        <v>8359.92</v>
      </c>
      <c r="AC25" s="37">
        <v>8359.92</v>
      </c>
      <c r="AD25" s="40">
        <f>AC25/AA25*100</f>
        <v>100</v>
      </c>
      <c r="AE25" s="37">
        <v>1</v>
      </c>
      <c r="AF25" s="37">
        <v>1</v>
      </c>
      <c r="AG25" s="37" t="s">
        <v>81</v>
      </c>
      <c r="AH25" s="37">
        <v>1</v>
      </c>
      <c r="AI25" s="37">
        <v>1</v>
      </c>
      <c r="AJ25" s="37" t="s">
        <v>81</v>
      </c>
      <c r="AK25" s="37">
        <v>1</v>
      </c>
      <c r="AL25" s="37">
        <f t="shared" si="0"/>
        <v>4</v>
      </c>
      <c r="AM25" s="54" t="s">
        <v>82</v>
      </c>
    </row>
    <row r="26" spans="1:39" s="44" customFormat="1" ht="53.25" customHeight="1" x14ac:dyDescent="0.25">
      <c r="A26" s="37" t="s">
        <v>30</v>
      </c>
      <c r="B26" s="48" t="s">
        <v>148</v>
      </c>
      <c r="C26" s="55" t="s">
        <v>118</v>
      </c>
      <c r="D26" s="37">
        <v>100</v>
      </c>
      <c r="E26" s="37">
        <v>100</v>
      </c>
      <c r="F26" s="37">
        <f t="shared" si="4"/>
        <v>100</v>
      </c>
      <c r="G26" s="37">
        <v>0</v>
      </c>
      <c r="H26" s="37">
        <v>0</v>
      </c>
      <c r="I26" s="37">
        <v>100</v>
      </c>
      <c r="J26" s="37">
        <v>0</v>
      </c>
      <c r="K26" s="37">
        <v>0</v>
      </c>
      <c r="L26" s="37">
        <v>100</v>
      </c>
      <c r="M26" s="37">
        <v>0</v>
      </c>
      <c r="N26" s="37">
        <v>0</v>
      </c>
      <c r="O26" s="37">
        <v>100</v>
      </c>
      <c r="P26" s="37">
        <v>0</v>
      </c>
      <c r="Q26" s="37">
        <v>0</v>
      </c>
      <c r="R26" s="37">
        <v>100</v>
      </c>
      <c r="S26" s="37">
        <v>0</v>
      </c>
      <c r="T26" s="37">
        <v>0</v>
      </c>
      <c r="U26" s="37">
        <v>100</v>
      </c>
      <c r="V26" s="37">
        <v>100</v>
      </c>
      <c r="W26" s="37">
        <v>100</v>
      </c>
      <c r="X26" s="37">
        <v>100</v>
      </c>
      <c r="Y26" s="37">
        <v>4</v>
      </c>
      <c r="Z26" s="37"/>
      <c r="AA26" s="37">
        <v>6201.09</v>
      </c>
      <c r="AB26" s="37">
        <v>6201.09</v>
      </c>
      <c r="AC26" s="37">
        <v>6201.09</v>
      </c>
      <c r="AD26" s="40">
        <f>AC26/AA26*100</f>
        <v>100</v>
      </c>
      <c r="AE26" s="37">
        <v>1</v>
      </c>
      <c r="AF26" s="37">
        <v>1</v>
      </c>
      <c r="AG26" s="37" t="s">
        <v>81</v>
      </c>
      <c r="AH26" s="37">
        <v>1</v>
      </c>
      <c r="AI26" s="37">
        <v>1</v>
      </c>
      <c r="AJ26" s="37" t="s">
        <v>81</v>
      </c>
      <c r="AK26" s="37">
        <v>1</v>
      </c>
      <c r="AL26" s="37">
        <f t="shared" si="0"/>
        <v>3</v>
      </c>
      <c r="AM26" s="59" t="s">
        <v>83</v>
      </c>
    </row>
    <row r="27" spans="1:39" s="44" customFormat="1" ht="64.5" customHeight="1" x14ac:dyDescent="0.25">
      <c r="A27" s="37" t="s">
        <v>31</v>
      </c>
      <c r="B27" s="48" t="s">
        <v>148</v>
      </c>
      <c r="C27" s="55" t="s">
        <v>119</v>
      </c>
      <c r="D27" s="37">
        <v>100</v>
      </c>
      <c r="E27" s="37">
        <v>100</v>
      </c>
      <c r="F27" s="37">
        <v>100</v>
      </c>
      <c r="G27" s="37">
        <v>100</v>
      </c>
      <c r="H27" s="37">
        <v>100</v>
      </c>
      <c r="I27" s="37">
        <v>100</v>
      </c>
      <c r="J27" s="37">
        <v>100</v>
      </c>
      <c r="K27" s="37">
        <v>100</v>
      </c>
      <c r="L27" s="37">
        <v>100</v>
      </c>
      <c r="M27" s="37">
        <v>0</v>
      </c>
      <c r="N27" s="37">
        <v>0</v>
      </c>
      <c r="O27" s="37">
        <v>100</v>
      </c>
      <c r="P27" s="37">
        <v>0</v>
      </c>
      <c r="Q27" s="37">
        <v>0</v>
      </c>
      <c r="R27" s="37">
        <v>100</v>
      </c>
      <c r="S27" s="37">
        <v>0</v>
      </c>
      <c r="T27" s="37">
        <v>0</v>
      </c>
      <c r="U27" s="37">
        <v>100</v>
      </c>
      <c r="V27" s="37">
        <v>100</v>
      </c>
      <c r="W27" s="37">
        <v>100</v>
      </c>
      <c r="X27" s="37">
        <f t="shared" ref="X27" si="10">W27/V27*100</f>
        <v>100</v>
      </c>
      <c r="Y27" s="37">
        <v>100</v>
      </c>
      <c r="Z27" s="37">
        <v>1</v>
      </c>
      <c r="AA27" s="37">
        <v>3421.62</v>
      </c>
      <c r="AB27" s="37">
        <v>3421.62</v>
      </c>
      <c r="AC27" s="37">
        <v>3421.62</v>
      </c>
      <c r="AD27" s="40">
        <f t="shared" ref="AD27:AD50" si="11">AC27/AA27*100</f>
        <v>100</v>
      </c>
      <c r="AE27" s="37">
        <v>1</v>
      </c>
      <c r="AF27" s="37">
        <v>1</v>
      </c>
      <c r="AG27" s="37" t="s">
        <v>81</v>
      </c>
      <c r="AH27" s="37">
        <v>1</v>
      </c>
      <c r="AI27" s="37">
        <v>1</v>
      </c>
      <c r="AJ27" s="37" t="s">
        <v>81</v>
      </c>
      <c r="AK27" s="37">
        <v>1</v>
      </c>
      <c r="AL27" s="37">
        <f t="shared" si="0"/>
        <v>4</v>
      </c>
      <c r="AM27" s="59" t="s">
        <v>82</v>
      </c>
    </row>
    <row r="28" spans="1:39" s="44" customFormat="1" ht="55.5" customHeight="1" x14ac:dyDescent="0.25">
      <c r="A28" s="37" t="s">
        <v>32</v>
      </c>
      <c r="B28" s="48" t="s">
        <v>148</v>
      </c>
      <c r="C28" s="55" t="s">
        <v>120</v>
      </c>
      <c r="D28" s="37">
        <v>100</v>
      </c>
      <c r="E28" s="37">
        <v>100</v>
      </c>
      <c r="F28" s="37">
        <v>100</v>
      </c>
      <c r="G28" s="37">
        <v>100</v>
      </c>
      <c r="H28" s="37">
        <v>100</v>
      </c>
      <c r="I28" s="37">
        <v>100</v>
      </c>
      <c r="J28" s="37">
        <v>100</v>
      </c>
      <c r="K28" s="37">
        <v>100</v>
      </c>
      <c r="L28" s="37">
        <v>100</v>
      </c>
      <c r="M28" s="37">
        <v>0</v>
      </c>
      <c r="N28" s="37">
        <v>0</v>
      </c>
      <c r="O28" s="37">
        <v>100</v>
      </c>
      <c r="P28" s="37">
        <v>0</v>
      </c>
      <c r="Q28" s="37">
        <v>0</v>
      </c>
      <c r="R28" s="37">
        <v>100</v>
      </c>
      <c r="S28" s="37">
        <v>0</v>
      </c>
      <c r="T28" s="37">
        <v>0</v>
      </c>
      <c r="U28" s="37">
        <v>100</v>
      </c>
      <c r="V28" s="37">
        <v>100</v>
      </c>
      <c r="W28" s="37">
        <v>100</v>
      </c>
      <c r="X28" s="37">
        <v>100</v>
      </c>
      <c r="Y28" s="37">
        <v>100</v>
      </c>
      <c r="Z28" s="37">
        <v>1</v>
      </c>
      <c r="AA28" s="37">
        <v>2528.4299999999998</v>
      </c>
      <c r="AB28" s="37">
        <v>2528.4299999999998</v>
      </c>
      <c r="AC28" s="37">
        <v>2329.89</v>
      </c>
      <c r="AD28" s="40">
        <f>AC28/AA28*100</f>
        <v>92.147696396578112</v>
      </c>
      <c r="AE28" s="37">
        <v>1</v>
      </c>
      <c r="AF28" s="37">
        <v>1</v>
      </c>
      <c r="AG28" s="37" t="s">
        <v>81</v>
      </c>
      <c r="AH28" s="37">
        <v>1</v>
      </c>
      <c r="AI28" s="37">
        <v>1</v>
      </c>
      <c r="AJ28" s="37" t="s">
        <v>81</v>
      </c>
      <c r="AK28" s="37">
        <v>1</v>
      </c>
      <c r="AL28" s="37">
        <f t="shared" si="0"/>
        <v>4</v>
      </c>
      <c r="AM28" s="59" t="s">
        <v>82</v>
      </c>
    </row>
    <row r="29" spans="1:39" s="44" customFormat="1" ht="52.5" customHeight="1" x14ac:dyDescent="0.25">
      <c r="A29" s="37" t="s">
        <v>33</v>
      </c>
      <c r="B29" s="48" t="s">
        <v>148</v>
      </c>
      <c r="C29" s="55" t="s">
        <v>121</v>
      </c>
      <c r="D29" s="37">
        <v>100</v>
      </c>
      <c r="E29" s="37">
        <v>100</v>
      </c>
      <c r="F29" s="37">
        <v>100</v>
      </c>
      <c r="G29" s="37">
        <v>100</v>
      </c>
      <c r="H29" s="37">
        <v>100</v>
      </c>
      <c r="I29" s="37">
        <v>100</v>
      </c>
      <c r="J29" s="37">
        <v>100</v>
      </c>
      <c r="K29" s="37">
        <v>100</v>
      </c>
      <c r="L29" s="37">
        <v>100</v>
      </c>
      <c r="M29" s="37">
        <v>0</v>
      </c>
      <c r="N29" s="37">
        <v>0</v>
      </c>
      <c r="O29" s="37">
        <v>100</v>
      </c>
      <c r="P29" s="37">
        <v>0</v>
      </c>
      <c r="Q29" s="37">
        <v>0</v>
      </c>
      <c r="R29" s="37">
        <v>100</v>
      </c>
      <c r="S29" s="37">
        <v>100</v>
      </c>
      <c r="T29" s="37">
        <v>100</v>
      </c>
      <c r="U29" s="37">
        <v>100</v>
      </c>
      <c r="V29" s="37">
        <v>100</v>
      </c>
      <c r="W29" s="37">
        <v>100</v>
      </c>
      <c r="X29" s="37">
        <v>100</v>
      </c>
      <c r="Y29" s="37">
        <v>100</v>
      </c>
      <c r="Z29" s="37">
        <v>1</v>
      </c>
      <c r="AA29" s="40">
        <v>15039.8</v>
      </c>
      <c r="AB29" s="40">
        <v>15039.8</v>
      </c>
      <c r="AC29" s="40">
        <v>14852.66</v>
      </c>
      <c r="AD29" s="40">
        <f t="shared" si="11"/>
        <v>98.75570153858429</v>
      </c>
      <c r="AE29" s="37">
        <v>1</v>
      </c>
      <c r="AF29" s="37">
        <v>1</v>
      </c>
      <c r="AG29" s="37" t="s">
        <v>81</v>
      </c>
      <c r="AH29" s="37">
        <v>1</v>
      </c>
      <c r="AI29" s="37">
        <v>1</v>
      </c>
      <c r="AJ29" s="37" t="s">
        <v>81</v>
      </c>
      <c r="AK29" s="37">
        <v>1</v>
      </c>
      <c r="AL29" s="37">
        <f t="shared" si="0"/>
        <v>4</v>
      </c>
      <c r="AM29" s="54" t="s">
        <v>82</v>
      </c>
    </row>
    <row r="30" spans="1:39" s="44" customFormat="1" ht="53.25" customHeight="1" x14ac:dyDescent="0.25">
      <c r="A30" s="37" t="s">
        <v>34</v>
      </c>
      <c r="B30" s="48" t="s">
        <v>148</v>
      </c>
      <c r="C30" s="55" t="s">
        <v>122</v>
      </c>
      <c r="D30" s="37">
        <v>100</v>
      </c>
      <c r="E30" s="37">
        <v>100</v>
      </c>
      <c r="F30" s="37">
        <v>100</v>
      </c>
      <c r="G30" s="37">
        <v>100</v>
      </c>
      <c r="H30" s="37">
        <v>100</v>
      </c>
      <c r="I30" s="37">
        <v>100</v>
      </c>
      <c r="J30" s="37">
        <v>100</v>
      </c>
      <c r="K30" s="37">
        <v>100</v>
      </c>
      <c r="L30" s="37">
        <v>100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54">
        <v>0</v>
      </c>
      <c r="S30" s="37">
        <v>0</v>
      </c>
      <c r="T30" s="37">
        <v>0</v>
      </c>
      <c r="U30" s="54">
        <v>0</v>
      </c>
      <c r="V30" s="37">
        <v>100</v>
      </c>
      <c r="W30" s="37">
        <v>100</v>
      </c>
      <c r="X30" s="37">
        <v>100</v>
      </c>
      <c r="Y30" s="37">
        <v>72</v>
      </c>
      <c r="Z30" s="37">
        <v>0.72</v>
      </c>
      <c r="AA30" s="37">
        <v>3971.72</v>
      </c>
      <c r="AB30" s="37">
        <v>3971.72</v>
      </c>
      <c r="AC30" s="37">
        <v>3368.45</v>
      </c>
      <c r="AD30" s="40">
        <f t="shared" si="11"/>
        <v>84.810862799995974</v>
      </c>
      <c r="AE30" s="37">
        <v>1</v>
      </c>
      <c r="AF30" s="37">
        <v>1</v>
      </c>
      <c r="AG30" s="37" t="s">
        <v>81</v>
      </c>
      <c r="AH30" s="37">
        <v>1</v>
      </c>
      <c r="AI30" s="37">
        <v>1</v>
      </c>
      <c r="AJ30" s="37" t="s">
        <v>81</v>
      </c>
      <c r="AK30" s="37">
        <v>1</v>
      </c>
      <c r="AL30" s="37">
        <f t="shared" si="0"/>
        <v>3.7199999999999998</v>
      </c>
      <c r="AM30" s="54" t="s">
        <v>82</v>
      </c>
    </row>
    <row r="31" spans="1:39" s="44" customFormat="1" ht="57" customHeight="1" x14ac:dyDescent="0.25">
      <c r="A31" s="37" t="s">
        <v>35</v>
      </c>
      <c r="B31" s="48" t="s">
        <v>148</v>
      </c>
      <c r="C31" s="55" t="s">
        <v>123</v>
      </c>
      <c r="D31" s="37">
        <v>100</v>
      </c>
      <c r="E31" s="37">
        <v>100</v>
      </c>
      <c r="F31" s="37">
        <v>100</v>
      </c>
      <c r="G31" s="37">
        <v>100</v>
      </c>
      <c r="H31" s="37">
        <v>100</v>
      </c>
      <c r="I31" s="37">
        <v>100</v>
      </c>
      <c r="J31" s="37">
        <v>100</v>
      </c>
      <c r="K31" s="37">
        <v>100</v>
      </c>
      <c r="L31" s="37">
        <v>100</v>
      </c>
      <c r="M31" s="37">
        <v>0</v>
      </c>
      <c r="N31" s="37">
        <v>0</v>
      </c>
      <c r="O31" s="37">
        <v>100</v>
      </c>
      <c r="P31" s="37">
        <v>100</v>
      </c>
      <c r="Q31" s="37">
        <v>100</v>
      </c>
      <c r="R31" s="37">
        <v>100</v>
      </c>
      <c r="S31" s="37" t="s">
        <v>81</v>
      </c>
      <c r="T31" s="37" t="s">
        <v>81</v>
      </c>
      <c r="U31" s="37">
        <v>100</v>
      </c>
      <c r="V31" s="37">
        <v>100</v>
      </c>
      <c r="W31" s="37">
        <v>100</v>
      </c>
      <c r="X31" s="37">
        <v>100</v>
      </c>
      <c r="Y31" s="37">
        <v>100</v>
      </c>
      <c r="Z31" s="37">
        <v>1</v>
      </c>
      <c r="AA31" s="37">
        <v>7722.14</v>
      </c>
      <c r="AB31" s="37">
        <v>7722.14</v>
      </c>
      <c r="AC31" s="37">
        <v>7633.94</v>
      </c>
      <c r="AD31" s="40">
        <f t="shared" si="11"/>
        <v>98.857829565379546</v>
      </c>
      <c r="AE31" s="37">
        <v>1</v>
      </c>
      <c r="AF31" s="37">
        <v>1</v>
      </c>
      <c r="AG31" s="37" t="s">
        <v>81</v>
      </c>
      <c r="AH31" s="37">
        <v>1</v>
      </c>
      <c r="AI31" s="37">
        <v>1</v>
      </c>
      <c r="AJ31" s="37" t="s">
        <v>81</v>
      </c>
      <c r="AK31" s="37">
        <v>1</v>
      </c>
      <c r="AL31" s="37">
        <f t="shared" si="0"/>
        <v>4</v>
      </c>
      <c r="AM31" s="54" t="s">
        <v>82</v>
      </c>
    </row>
    <row r="32" spans="1:39" s="44" customFormat="1" ht="49.5" customHeight="1" x14ac:dyDescent="0.25">
      <c r="A32" s="37" t="s">
        <v>36</v>
      </c>
      <c r="B32" s="48" t="s">
        <v>148</v>
      </c>
      <c r="C32" s="55" t="s">
        <v>124</v>
      </c>
      <c r="D32" s="37">
        <v>100</v>
      </c>
      <c r="E32" s="37">
        <v>100</v>
      </c>
      <c r="F32" s="37">
        <v>100</v>
      </c>
      <c r="G32" s="37">
        <v>100</v>
      </c>
      <c r="H32" s="37">
        <v>100</v>
      </c>
      <c r="I32" s="37">
        <v>100</v>
      </c>
      <c r="J32" s="37">
        <v>100</v>
      </c>
      <c r="K32" s="37">
        <v>100</v>
      </c>
      <c r="L32" s="37">
        <f t="shared" si="8"/>
        <v>100</v>
      </c>
      <c r="M32" s="37">
        <v>0</v>
      </c>
      <c r="N32" s="37">
        <v>0</v>
      </c>
      <c r="O32" s="37">
        <v>100</v>
      </c>
      <c r="P32" s="37">
        <v>0</v>
      </c>
      <c r="Q32" s="37">
        <v>0</v>
      </c>
      <c r="R32" s="37">
        <v>100</v>
      </c>
      <c r="S32" s="37">
        <v>100</v>
      </c>
      <c r="T32" s="37">
        <v>100</v>
      </c>
      <c r="U32" s="37">
        <v>100</v>
      </c>
      <c r="V32" s="37">
        <v>100</v>
      </c>
      <c r="W32" s="37">
        <v>100</v>
      </c>
      <c r="X32" s="37">
        <v>100</v>
      </c>
      <c r="Y32" s="37">
        <v>100</v>
      </c>
      <c r="Z32" s="37">
        <v>1</v>
      </c>
      <c r="AA32" s="40">
        <v>5975</v>
      </c>
      <c r="AB32" s="40">
        <v>5975</v>
      </c>
      <c r="AC32" s="40">
        <v>5975</v>
      </c>
      <c r="AD32" s="40">
        <f t="shared" si="11"/>
        <v>100</v>
      </c>
      <c r="AE32" s="37">
        <v>1</v>
      </c>
      <c r="AF32" s="37">
        <v>1</v>
      </c>
      <c r="AG32" s="37" t="s">
        <v>81</v>
      </c>
      <c r="AH32" s="37">
        <v>1</v>
      </c>
      <c r="AI32" s="37">
        <v>1</v>
      </c>
      <c r="AJ32" s="37" t="s">
        <v>81</v>
      </c>
      <c r="AK32" s="37">
        <v>1</v>
      </c>
      <c r="AL32" s="37">
        <f t="shared" si="0"/>
        <v>4</v>
      </c>
      <c r="AM32" s="59" t="s">
        <v>82</v>
      </c>
    </row>
    <row r="33" spans="1:39" s="44" customFormat="1" ht="61.5" customHeight="1" x14ac:dyDescent="0.25">
      <c r="A33" s="37" t="s">
        <v>37</v>
      </c>
      <c r="B33" s="48" t="s">
        <v>148</v>
      </c>
      <c r="C33" s="55" t="s">
        <v>125</v>
      </c>
      <c r="D33" s="37">
        <v>100</v>
      </c>
      <c r="E33" s="37">
        <v>100</v>
      </c>
      <c r="F33" s="37">
        <v>100</v>
      </c>
      <c r="G33" s="37">
        <v>100</v>
      </c>
      <c r="H33" s="37">
        <v>100</v>
      </c>
      <c r="I33" s="37">
        <v>100</v>
      </c>
      <c r="J33" s="37">
        <v>100</v>
      </c>
      <c r="K33" s="37">
        <v>100</v>
      </c>
      <c r="L33" s="37">
        <v>100</v>
      </c>
      <c r="M33" s="37">
        <v>2</v>
      </c>
      <c r="N33" s="37">
        <v>2</v>
      </c>
      <c r="O33" s="37">
        <v>100</v>
      </c>
      <c r="P33" s="37">
        <v>100</v>
      </c>
      <c r="Q33" s="37">
        <v>100</v>
      </c>
      <c r="R33" s="37">
        <v>100</v>
      </c>
      <c r="S33" s="37">
        <v>100</v>
      </c>
      <c r="T33" s="37">
        <v>100</v>
      </c>
      <c r="U33" s="37">
        <f t="shared" ref="U33:U50" si="12">T33/S33*100</f>
        <v>100</v>
      </c>
      <c r="V33" s="37">
        <v>100</v>
      </c>
      <c r="W33" s="37">
        <v>100</v>
      </c>
      <c r="X33" s="37">
        <v>100</v>
      </c>
      <c r="Y33" s="37">
        <v>100</v>
      </c>
      <c r="Z33" s="37">
        <v>1</v>
      </c>
      <c r="AA33" s="37">
        <v>29317.27</v>
      </c>
      <c r="AB33" s="37">
        <v>29317.27</v>
      </c>
      <c r="AC33" s="37">
        <v>29317.27</v>
      </c>
      <c r="AD33" s="40">
        <f t="shared" si="11"/>
        <v>100</v>
      </c>
      <c r="AE33" s="37">
        <v>1</v>
      </c>
      <c r="AF33" s="37">
        <v>1</v>
      </c>
      <c r="AG33" s="37" t="s">
        <v>81</v>
      </c>
      <c r="AH33" s="37">
        <v>1</v>
      </c>
      <c r="AI33" s="37">
        <v>1</v>
      </c>
      <c r="AJ33" s="37" t="s">
        <v>81</v>
      </c>
      <c r="AK33" s="37">
        <v>1</v>
      </c>
      <c r="AL33" s="37">
        <f t="shared" si="0"/>
        <v>4</v>
      </c>
      <c r="AM33" s="59" t="s">
        <v>82</v>
      </c>
    </row>
    <row r="34" spans="1:39" s="44" customFormat="1" ht="54.75" customHeight="1" x14ac:dyDescent="0.25">
      <c r="A34" s="37" t="s">
        <v>38</v>
      </c>
      <c r="B34" s="48" t="s">
        <v>148</v>
      </c>
      <c r="C34" s="55" t="s">
        <v>39</v>
      </c>
      <c r="D34" s="37">
        <v>100</v>
      </c>
      <c r="E34" s="37">
        <v>100</v>
      </c>
      <c r="F34" s="37">
        <v>100</v>
      </c>
      <c r="G34" s="37">
        <v>100</v>
      </c>
      <c r="H34" s="37">
        <v>100</v>
      </c>
      <c r="I34" s="37">
        <v>100</v>
      </c>
      <c r="J34" s="37">
        <v>100</v>
      </c>
      <c r="K34" s="37">
        <v>100</v>
      </c>
      <c r="L34" s="37">
        <f t="shared" si="8"/>
        <v>100</v>
      </c>
      <c r="M34" s="37">
        <v>0</v>
      </c>
      <c r="N34" s="37">
        <v>0</v>
      </c>
      <c r="O34" s="37">
        <v>100</v>
      </c>
      <c r="P34" s="37" t="s">
        <v>81</v>
      </c>
      <c r="Q34" s="37" t="s">
        <v>81</v>
      </c>
      <c r="R34" s="37" t="s">
        <v>81</v>
      </c>
      <c r="S34" s="37" t="s">
        <v>81</v>
      </c>
      <c r="T34" s="37" t="s">
        <v>81</v>
      </c>
      <c r="U34" s="37" t="s">
        <v>81</v>
      </c>
      <c r="V34" s="37">
        <v>100</v>
      </c>
      <c r="W34" s="37">
        <v>100</v>
      </c>
      <c r="X34" s="37">
        <f t="shared" ref="X34:X47" si="13">W34/V34*100</f>
        <v>100</v>
      </c>
      <c r="Y34" s="37">
        <v>86</v>
      </c>
      <c r="Z34" s="37">
        <v>0.86</v>
      </c>
      <c r="AA34" s="37">
        <v>12254.68</v>
      </c>
      <c r="AB34" s="37">
        <v>12254.68</v>
      </c>
      <c r="AC34" s="37">
        <v>12152.02</v>
      </c>
      <c r="AD34" s="40">
        <f t="shared" si="11"/>
        <v>99.162279227201367</v>
      </c>
      <c r="AE34" s="37">
        <v>1</v>
      </c>
      <c r="AF34" s="37">
        <v>1</v>
      </c>
      <c r="AG34" s="37" t="s">
        <v>81</v>
      </c>
      <c r="AH34" s="37">
        <v>1</v>
      </c>
      <c r="AI34" s="37">
        <v>1</v>
      </c>
      <c r="AJ34" s="37" t="s">
        <v>81</v>
      </c>
      <c r="AK34" s="37">
        <v>1</v>
      </c>
      <c r="AL34" s="37">
        <f t="shared" si="0"/>
        <v>3.86</v>
      </c>
      <c r="AM34" s="59" t="s">
        <v>82</v>
      </c>
    </row>
    <row r="35" spans="1:39" s="44" customFormat="1" ht="46.5" customHeight="1" x14ac:dyDescent="0.25">
      <c r="A35" s="37" t="s">
        <v>40</v>
      </c>
      <c r="B35" s="48" t="s">
        <v>148</v>
      </c>
      <c r="C35" s="55" t="s">
        <v>41</v>
      </c>
      <c r="D35" s="37">
        <v>100</v>
      </c>
      <c r="E35" s="37">
        <v>100</v>
      </c>
      <c r="F35" s="37">
        <v>100</v>
      </c>
      <c r="G35" s="37">
        <v>100</v>
      </c>
      <c r="H35" s="37">
        <v>100</v>
      </c>
      <c r="I35" s="37">
        <v>100</v>
      </c>
      <c r="J35" s="37">
        <v>100</v>
      </c>
      <c r="K35" s="37">
        <v>100</v>
      </c>
      <c r="L35" s="37">
        <v>100</v>
      </c>
      <c r="M35" s="37">
        <v>0</v>
      </c>
      <c r="N35" s="37">
        <v>0</v>
      </c>
      <c r="O35" s="37">
        <v>100</v>
      </c>
      <c r="P35" s="37">
        <v>0</v>
      </c>
      <c r="Q35" s="37">
        <v>0</v>
      </c>
      <c r="R35" s="37">
        <v>100</v>
      </c>
      <c r="S35" s="37">
        <v>100</v>
      </c>
      <c r="T35" s="37">
        <v>100</v>
      </c>
      <c r="U35" s="37">
        <v>100</v>
      </c>
      <c r="V35" s="37">
        <v>100</v>
      </c>
      <c r="W35" s="37">
        <v>100</v>
      </c>
      <c r="X35" s="37">
        <v>100</v>
      </c>
      <c r="Y35" s="37">
        <v>100</v>
      </c>
      <c r="Z35" s="37">
        <v>1</v>
      </c>
      <c r="AA35" s="37">
        <v>44860.98</v>
      </c>
      <c r="AB35" s="37">
        <v>44860.98</v>
      </c>
      <c r="AC35" s="37">
        <v>44860.98</v>
      </c>
      <c r="AD35" s="40">
        <f t="shared" si="11"/>
        <v>100</v>
      </c>
      <c r="AE35" s="37">
        <v>1</v>
      </c>
      <c r="AF35" s="37">
        <v>1</v>
      </c>
      <c r="AG35" s="37" t="s">
        <v>81</v>
      </c>
      <c r="AH35" s="37">
        <v>1</v>
      </c>
      <c r="AI35" s="37">
        <v>1</v>
      </c>
      <c r="AJ35" s="37" t="s">
        <v>81</v>
      </c>
      <c r="AK35" s="37">
        <v>1</v>
      </c>
      <c r="AL35" s="37">
        <f t="shared" si="0"/>
        <v>4</v>
      </c>
      <c r="AM35" s="54" t="s">
        <v>82</v>
      </c>
    </row>
    <row r="36" spans="1:39" s="44" customFormat="1" ht="51" customHeight="1" x14ac:dyDescent="0.25">
      <c r="A36" s="37" t="s">
        <v>42</v>
      </c>
      <c r="B36" s="48" t="s">
        <v>148</v>
      </c>
      <c r="C36" s="55" t="s">
        <v>43</v>
      </c>
      <c r="D36" s="37">
        <v>100</v>
      </c>
      <c r="E36" s="37">
        <v>100</v>
      </c>
      <c r="F36" s="37">
        <v>100</v>
      </c>
      <c r="G36" s="37">
        <v>100</v>
      </c>
      <c r="H36" s="37">
        <v>100</v>
      </c>
      <c r="I36" s="37">
        <f t="shared" ref="I36:I46" si="14">H36/G36*100</f>
        <v>100</v>
      </c>
      <c r="J36" s="37">
        <v>100</v>
      </c>
      <c r="K36" s="37">
        <v>100</v>
      </c>
      <c r="L36" s="37">
        <f t="shared" si="8"/>
        <v>100</v>
      </c>
      <c r="M36" s="37">
        <v>0</v>
      </c>
      <c r="N36" s="37">
        <v>0</v>
      </c>
      <c r="O36" s="37">
        <v>100</v>
      </c>
      <c r="P36" s="37">
        <v>100</v>
      </c>
      <c r="Q36" s="37">
        <v>100</v>
      </c>
      <c r="R36" s="37">
        <v>100</v>
      </c>
      <c r="S36" s="37">
        <v>0</v>
      </c>
      <c r="T36" s="37">
        <v>0</v>
      </c>
      <c r="U36" s="37">
        <v>100</v>
      </c>
      <c r="V36" s="37">
        <v>100</v>
      </c>
      <c r="W36" s="37">
        <v>100</v>
      </c>
      <c r="X36" s="37">
        <v>100</v>
      </c>
      <c r="Y36" s="37">
        <v>100</v>
      </c>
      <c r="Z36" s="37">
        <v>1</v>
      </c>
      <c r="AA36" s="43">
        <v>14711.87</v>
      </c>
      <c r="AB36" s="43">
        <v>14711.87</v>
      </c>
      <c r="AC36" s="43">
        <v>14492.66</v>
      </c>
      <c r="AD36" s="40">
        <f t="shared" si="11"/>
        <v>98.509978677081833</v>
      </c>
      <c r="AE36" s="37">
        <v>1</v>
      </c>
      <c r="AF36" s="37">
        <v>1</v>
      </c>
      <c r="AG36" s="37" t="s">
        <v>81</v>
      </c>
      <c r="AH36" s="37">
        <v>1</v>
      </c>
      <c r="AI36" s="37">
        <v>1</v>
      </c>
      <c r="AJ36" s="37" t="s">
        <v>81</v>
      </c>
      <c r="AK36" s="37">
        <v>1</v>
      </c>
      <c r="AL36" s="37">
        <f t="shared" si="0"/>
        <v>4</v>
      </c>
      <c r="AM36" s="54" t="s">
        <v>82</v>
      </c>
    </row>
    <row r="37" spans="1:39" s="44" customFormat="1" ht="50.25" customHeight="1" x14ac:dyDescent="0.25">
      <c r="A37" s="37" t="s">
        <v>44</v>
      </c>
      <c r="B37" s="48" t="s">
        <v>148</v>
      </c>
      <c r="C37" s="55" t="s">
        <v>45</v>
      </c>
      <c r="D37" s="37">
        <v>100</v>
      </c>
      <c r="E37" s="37">
        <v>100</v>
      </c>
      <c r="F37" s="37">
        <v>100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100</v>
      </c>
      <c r="N37" s="37">
        <v>100</v>
      </c>
      <c r="O37" s="37">
        <v>100</v>
      </c>
      <c r="P37" s="37">
        <v>0</v>
      </c>
      <c r="Q37" s="37">
        <v>0</v>
      </c>
      <c r="R37" s="37">
        <v>0</v>
      </c>
      <c r="S37" s="37">
        <v>100</v>
      </c>
      <c r="T37" s="37">
        <v>100</v>
      </c>
      <c r="U37" s="37">
        <v>100</v>
      </c>
      <c r="V37" s="37">
        <v>100</v>
      </c>
      <c r="W37" s="37">
        <v>100</v>
      </c>
      <c r="X37" s="37">
        <v>100</v>
      </c>
      <c r="Y37" s="37">
        <v>60</v>
      </c>
      <c r="Z37" s="37">
        <v>0.6</v>
      </c>
      <c r="AA37" s="43">
        <v>3278.4</v>
      </c>
      <c r="AB37" s="43">
        <v>3278.4</v>
      </c>
      <c r="AC37" s="43">
        <v>3194.68</v>
      </c>
      <c r="AD37" s="40">
        <f t="shared" si="11"/>
        <v>97.446315275744254</v>
      </c>
      <c r="AE37" s="37">
        <v>1</v>
      </c>
      <c r="AF37" s="37">
        <v>1</v>
      </c>
      <c r="AG37" s="37" t="s">
        <v>81</v>
      </c>
      <c r="AH37" s="37">
        <v>1</v>
      </c>
      <c r="AI37" s="37">
        <v>1</v>
      </c>
      <c r="AJ37" s="37" t="s">
        <v>81</v>
      </c>
      <c r="AK37" s="37">
        <v>1</v>
      </c>
      <c r="AL37" s="37">
        <f t="shared" si="0"/>
        <v>3.6</v>
      </c>
      <c r="AM37" s="54" t="s">
        <v>82</v>
      </c>
    </row>
    <row r="38" spans="1:39" s="44" customFormat="1" ht="51.75" customHeight="1" x14ac:dyDescent="0.25">
      <c r="A38" s="37" t="s">
        <v>46</v>
      </c>
      <c r="B38" s="48" t="s">
        <v>148</v>
      </c>
      <c r="C38" s="55" t="s">
        <v>47</v>
      </c>
      <c r="D38" s="37">
        <v>100</v>
      </c>
      <c r="E38" s="37">
        <v>100</v>
      </c>
      <c r="F38" s="37">
        <v>100</v>
      </c>
      <c r="G38" s="37">
        <v>100</v>
      </c>
      <c r="H38" s="37">
        <v>100</v>
      </c>
      <c r="I38" s="37">
        <v>100</v>
      </c>
      <c r="J38" s="37">
        <v>100</v>
      </c>
      <c r="K38" s="37">
        <v>100</v>
      </c>
      <c r="L38" s="37">
        <f t="shared" si="8"/>
        <v>100</v>
      </c>
      <c r="M38" s="37">
        <v>0</v>
      </c>
      <c r="N38" s="37">
        <v>0</v>
      </c>
      <c r="O38" s="37">
        <v>100</v>
      </c>
      <c r="P38" s="37">
        <v>0</v>
      </c>
      <c r="Q38" s="37">
        <v>0</v>
      </c>
      <c r="R38" s="54">
        <v>100</v>
      </c>
      <c r="S38" s="37">
        <v>100</v>
      </c>
      <c r="T38" s="37">
        <v>100</v>
      </c>
      <c r="U38" s="54">
        <v>100</v>
      </c>
      <c r="V38" s="37">
        <v>100</v>
      </c>
      <c r="W38" s="37">
        <v>100</v>
      </c>
      <c r="X38" s="54">
        <v>100</v>
      </c>
      <c r="Y38" s="37">
        <v>100</v>
      </c>
      <c r="Z38" s="37">
        <v>1</v>
      </c>
      <c r="AA38" s="43">
        <v>18037.04</v>
      </c>
      <c r="AB38" s="43">
        <v>18037.04</v>
      </c>
      <c r="AC38" s="67">
        <v>18033.900000000001</v>
      </c>
      <c r="AD38" s="56">
        <f t="shared" si="11"/>
        <v>99.982591378629763</v>
      </c>
      <c r="AE38" s="37">
        <v>1</v>
      </c>
      <c r="AF38" s="37">
        <v>1</v>
      </c>
      <c r="AG38" s="37" t="s">
        <v>81</v>
      </c>
      <c r="AH38" s="37">
        <v>1</v>
      </c>
      <c r="AI38" s="37">
        <v>1</v>
      </c>
      <c r="AJ38" s="37" t="s">
        <v>81</v>
      </c>
      <c r="AK38" s="37">
        <v>1</v>
      </c>
      <c r="AL38" s="37">
        <f t="shared" si="0"/>
        <v>4</v>
      </c>
      <c r="AM38" s="54" t="s">
        <v>82</v>
      </c>
    </row>
    <row r="39" spans="1:39" s="44" customFormat="1" ht="55.5" customHeight="1" x14ac:dyDescent="0.25">
      <c r="A39" s="37" t="s">
        <v>48</v>
      </c>
      <c r="B39" s="48" t="s">
        <v>148</v>
      </c>
      <c r="C39" s="55" t="s">
        <v>49</v>
      </c>
      <c r="D39" s="37">
        <v>100</v>
      </c>
      <c r="E39" s="37">
        <v>100</v>
      </c>
      <c r="F39" s="37">
        <v>100</v>
      </c>
      <c r="G39" s="37">
        <v>100</v>
      </c>
      <c r="H39" s="37">
        <v>100</v>
      </c>
      <c r="I39" s="37">
        <v>100</v>
      </c>
      <c r="J39" s="37">
        <v>100</v>
      </c>
      <c r="K39" s="37">
        <v>100</v>
      </c>
      <c r="L39" s="37">
        <v>100</v>
      </c>
      <c r="M39" s="37">
        <v>100</v>
      </c>
      <c r="N39" s="37">
        <v>100</v>
      </c>
      <c r="O39" s="37">
        <v>100</v>
      </c>
      <c r="P39" s="37" t="s">
        <v>81</v>
      </c>
      <c r="Q39" s="37" t="s">
        <v>81</v>
      </c>
      <c r="R39" s="54" t="s">
        <v>81</v>
      </c>
      <c r="S39" s="37">
        <v>100</v>
      </c>
      <c r="T39" s="37">
        <v>100</v>
      </c>
      <c r="U39" s="74">
        <v>100100</v>
      </c>
      <c r="V39" s="37">
        <v>100</v>
      </c>
      <c r="W39" s="37">
        <v>100</v>
      </c>
      <c r="X39" s="54">
        <f t="shared" si="13"/>
        <v>100</v>
      </c>
      <c r="Y39" s="37">
        <v>100</v>
      </c>
      <c r="Z39" s="37">
        <v>1</v>
      </c>
      <c r="AA39" s="43">
        <v>17816.150000000001</v>
      </c>
      <c r="AB39" s="43">
        <v>17816.150000000001</v>
      </c>
      <c r="AC39" s="67">
        <v>17429.79</v>
      </c>
      <c r="AD39" s="56">
        <f t="shared" si="11"/>
        <v>97.831405775097309</v>
      </c>
      <c r="AE39" s="37">
        <v>1</v>
      </c>
      <c r="AF39" s="37">
        <v>1</v>
      </c>
      <c r="AG39" s="37" t="s">
        <v>81</v>
      </c>
      <c r="AH39" s="37">
        <v>1</v>
      </c>
      <c r="AI39" s="37">
        <v>1</v>
      </c>
      <c r="AJ39" s="37" t="s">
        <v>81</v>
      </c>
      <c r="AK39" s="37">
        <v>1</v>
      </c>
      <c r="AL39" s="37">
        <f t="shared" si="0"/>
        <v>4</v>
      </c>
      <c r="AM39" s="54" t="s">
        <v>82</v>
      </c>
    </row>
    <row r="40" spans="1:39" s="44" customFormat="1" ht="48.75" customHeight="1" x14ac:dyDescent="0.25">
      <c r="A40" s="37" t="s">
        <v>50</v>
      </c>
      <c r="B40" s="48" t="s">
        <v>148</v>
      </c>
      <c r="C40" s="55" t="s">
        <v>51</v>
      </c>
      <c r="D40" s="37">
        <v>100</v>
      </c>
      <c r="E40" s="37">
        <v>100</v>
      </c>
      <c r="F40" s="37">
        <v>100</v>
      </c>
      <c r="G40" s="37">
        <v>100</v>
      </c>
      <c r="H40" s="37">
        <v>100</v>
      </c>
      <c r="I40" s="37">
        <v>100</v>
      </c>
      <c r="J40" s="37">
        <v>100</v>
      </c>
      <c r="K40" s="37">
        <v>100</v>
      </c>
      <c r="L40" s="37">
        <v>100</v>
      </c>
      <c r="M40" s="37" t="s">
        <v>81</v>
      </c>
      <c r="N40" s="37" t="s">
        <v>81</v>
      </c>
      <c r="O40" s="37" t="s">
        <v>81</v>
      </c>
      <c r="P40" s="37">
        <v>100</v>
      </c>
      <c r="Q40" s="37">
        <v>100</v>
      </c>
      <c r="R40" s="54">
        <v>100</v>
      </c>
      <c r="S40" s="37">
        <v>100</v>
      </c>
      <c r="T40" s="37">
        <v>100</v>
      </c>
      <c r="U40" s="54">
        <v>100</v>
      </c>
      <c r="V40" s="37">
        <v>100</v>
      </c>
      <c r="W40" s="37">
        <v>100</v>
      </c>
      <c r="X40" s="54">
        <v>100</v>
      </c>
      <c r="Y40" s="37">
        <v>100</v>
      </c>
      <c r="Z40" s="37">
        <v>1</v>
      </c>
      <c r="AA40" s="43">
        <v>19300.939999999999</v>
      </c>
      <c r="AB40" s="43">
        <v>19300.939999999999</v>
      </c>
      <c r="AC40" s="67">
        <v>19296.57</v>
      </c>
      <c r="AD40" s="56">
        <f t="shared" si="11"/>
        <v>99.977358615694371</v>
      </c>
      <c r="AE40" s="37">
        <v>1</v>
      </c>
      <c r="AF40" s="37">
        <v>1</v>
      </c>
      <c r="AG40" s="37" t="s">
        <v>81</v>
      </c>
      <c r="AH40" s="37">
        <v>1</v>
      </c>
      <c r="AI40" s="37">
        <v>1</v>
      </c>
      <c r="AJ40" s="37" t="s">
        <v>81</v>
      </c>
      <c r="AK40" s="37">
        <v>1</v>
      </c>
      <c r="AL40" s="37">
        <f t="shared" si="0"/>
        <v>4</v>
      </c>
      <c r="AM40" s="54" t="s">
        <v>82</v>
      </c>
    </row>
    <row r="41" spans="1:39" s="44" customFormat="1" ht="52.5" customHeight="1" x14ac:dyDescent="0.25">
      <c r="A41" s="37" t="s">
        <v>52</v>
      </c>
      <c r="B41" s="48" t="s">
        <v>148</v>
      </c>
      <c r="C41" s="55" t="s">
        <v>53</v>
      </c>
      <c r="D41" s="37">
        <v>100</v>
      </c>
      <c r="E41" s="37">
        <v>100</v>
      </c>
      <c r="F41" s="37">
        <v>100</v>
      </c>
      <c r="G41" s="37">
        <v>100</v>
      </c>
      <c r="H41" s="37">
        <v>100</v>
      </c>
      <c r="I41" s="37">
        <v>100</v>
      </c>
      <c r="J41" s="37">
        <v>100</v>
      </c>
      <c r="K41" s="37">
        <v>100</v>
      </c>
      <c r="L41" s="37">
        <v>100</v>
      </c>
      <c r="M41" s="37">
        <v>0</v>
      </c>
      <c r="N41" s="37">
        <v>0</v>
      </c>
      <c r="O41" s="37">
        <v>0</v>
      </c>
      <c r="P41" s="37">
        <v>100</v>
      </c>
      <c r="Q41" s="37">
        <v>100</v>
      </c>
      <c r="R41" s="54">
        <v>100</v>
      </c>
      <c r="S41" s="37">
        <v>100</v>
      </c>
      <c r="T41" s="37">
        <v>100</v>
      </c>
      <c r="U41" s="54">
        <v>100</v>
      </c>
      <c r="V41" s="37">
        <v>100</v>
      </c>
      <c r="W41" s="37">
        <v>100</v>
      </c>
      <c r="X41" s="54">
        <v>100</v>
      </c>
      <c r="Y41" s="37">
        <v>100</v>
      </c>
      <c r="Z41" s="37">
        <v>1</v>
      </c>
      <c r="AA41" s="67">
        <v>23604.39</v>
      </c>
      <c r="AB41" s="67">
        <v>23604.39</v>
      </c>
      <c r="AC41" s="67">
        <v>23463.8</v>
      </c>
      <c r="AD41" s="56">
        <f t="shared" si="11"/>
        <v>99.404390454487483</v>
      </c>
      <c r="AE41" s="37">
        <v>1</v>
      </c>
      <c r="AF41" s="37">
        <v>1</v>
      </c>
      <c r="AG41" s="37" t="s">
        <v>81</v>
      </c>
      <c r="AH41" s="37">
        <v>1</v>
      </c>
      <c r="AI41" s="37">
        <v>1</v>
      </c>
      <c r="AJ41" s="37" t="s">
        <v>81</v>
      </c>
      <c r="AK41" s="37">
        <v>1</v>
      </c>
      <c r="AL41" s="37">
        <f t="shared" si="0"/>
        <v>4</v>
      </c>
      <c r="AM41" s="54" t="s">
        <v>82</v>
      </c>
    </row>
    <row r="42" spans="1:39" s="44" customFormat="1" ht="45" customHeight="1" x14ac:dyDescent="0.25">
      <c r="A42" s="37" t="s">
        <v>54</v>
      </c>
      <c r="B42" s="48" t="s">
        <v>148</v>
      </c>
      <c r="C42" s="55" t="s">
        <v>55</v>
      </c>
      <c r="D42" s="37">
        <v>100</v>
      </c>
      <c r="E42" s="37">
        <v>100</v>
      </c>
      <c r="F42" s="37">
        <v>100</v>
      </c>
      <c r="G42" s="37">
        <v>100</v>
      </c>
      <c r="H42" s="37">
        <v>100</v>
      </c>
      <c r="I42" s="37">
        <v>100</v>
      </c>
      <c r="J42" s="37">
        <v>100</v>
      </c>
      <c r="K42" s="37">
        <v>100</v>
      </c>
      <c r="L42" s="37">
        <v>100</v>
      </c>
      <c r="M42" s="37">
        <v>100</v>
      </c>
      <c r="N42" s="37">
        <v>100</v>
      </c>
      <c r="O42" s="37">
        <v>100</v>
      </c>
      <c r="P42" s="37">
        <v>100</v>
      </c>
      <c r="Q42" s="37">
        <v>100</v>
      </c>
      <c r="R42" s="37">
        <v>100</v>
      </c>
      <c r="S42" s="37">
        <v>100</v>
      </c>
      <c r="T42" s="37">
        <v>100</v>
      </c>
      <c r="U42" s="37">
        <v>100</v>
      </c>
      <c r="V42" s="37">
        <v>100</v>
      </c>
      <c r="W42" s="37">
        <v>100</v>
      </c>
      <c r="X42" s="37">
        <v>100</v>
      </c>
      <c r="Y42" s="37">
        <v>100</v>
      </c>
      <c r="Z42" s="37">
        <v>1</v>
      </c>
      <c r="AA42" s="40">
        <v>2787.3</v>
      </c>
      <c r="AB42" s="40">
        <v>2787.3</v>
      </c>
      <c r="AC42" s="40">
        <v>2513.6999999999998</v>
      </c>
      <c r="AD42" s="40">
        <f t="shared" si="11"/>
        <v>90.184049079754587</v>
      </c>
      <c r="AE42" s="37">
        <v>1</v>
      </c>
      <c r="AF42" s="37">
        <v>1</v>
      </c>
      <c r="AG42" s="37" t="s">
        <v>81</v>
      </c>
      <c r="AH42" s="37">
        <v>1</v>
      </c>
      <c r="AI42" s="37">
        <v>1</v>
      </c>
      <c r="AJ42" s="37" t="s">
        <v>81</v>
      </c>
      <c r="AK42" s="37">
        <v>1</v>
      </c>
      <c r="AL42" s="37">
        <f t="shared" si="0"/>
        <v>4</v>
      </c>
      <c r="AM42" s="37" t="s">
        <v>82</v>
      </c>
    </row>
    <row r="43" spans="1:39" s="44" customFormat="1" ht="54" customHeight="1" x14ac:dyDescent="0.25">
      <c r="A43" s="37" t="s">
        <v>56</v>
      </c>
      <c r="B43" s="48" t="s">
        <v>148</v>
      </c>
      <c r="C43" s="55" t="s">
        <v>57</v>
      </c>
      <c r="D43" s="37">
        <v>100</v>
      </c>
      <c r="E43" s="37">
        <v>100</v>
      </c>
      <c r="F43" s="37">
        <v>100</v>
      </c>
      <c r="G43" s="37">
        <v>100</v>
      </c>
      <c r="H43" s="37">
        <v>100</v>
      </c>
      <c r="I43" s="37">
        <f t="shared" si="14"/>
        <v>100</v>
      </c>
      <c r="J43" s="37">
        <v>100</v>
      </c>
      <c r="K43" s="37">
        <v>100</v>
      </c>
      <c r="L43" s="37">
        <v>0</v>
      </c>
      <c r="M43" s="37">
        <v>0</v>
      </c>
      <c r="N43" s="37">
        <v>100</v>
      </c>
      <c r="O43" s="37" t="s">
        <v>81</v>
      </c>
      <c r="P43" s="37" t="s">
        <v>81</v>
      </c>
      <c r="Q43" s="37">
        <v>100</v>
      </c>
      <c r="R43" s="37">
        <v>100</v>
      </c>
      <c r="S43" s="37">
        <v>100</v>
      </c>
      <c r="T43" s="37">
        <v>100</v>
      </c>
      <c r="U43" s="37">
        <v>100</v>
      </c>
      <c r="V43" s="37">
        <v>100</v>
      </c>
      <c r="W43" s="37">
        <v>100</v>
      </c>
      <c r="X43" s="37">
        <f t="shared" si="13"/>
        <v>100</v>
      </c>
      <c r="Y43" s="37">
        <v>100</v>
      </c>
      <c r="Z43" s="37">
        <v>1</v>
      </c>
      <c r="AA43" s="43">
        <v>14797.71</v>
      </c>
      <c r="AB43" s="43">
        <v>14797.71</v>
      </c>
      <c r="AC43" s="43">
        <v>14797.71</v>
      </c>
      <c r="AD43" s="40">
        <f t="shared" si="11"/>
        <v>100</v>
      </c>
      <c r="AE43" s="37">
        <v>1</v>
      </c>
      <c r="AF43" s="37">
        <v>1</v>
      </c>
      <c r="AG43" s="37" t="s">
        <v>81</v>
      </c>
      <c r="AH43" s="37">
        <v>1</v>
      </c>
      <c r="AI43" s="37">
        <v>1</v>
      </c>
      <c r="AJ43" s="37" t="s">
        <v>81</v>
      </c>
      <c r="AK43" s="37">
        <v>1</v>
      </c>
      <c r="AL43" s="37">
        <f t="shared" si="0"/>
        <v>4</v>
      </c>
      <c r="AM43" s="37" t="s">
        <v>82</v>
      </c>
    </row>
    <row r="44" spans="1:39" s="44" customFormat="1" ht="50.25" customHeight="1" x14ac:dyDescent="0.25">
      <c r="A44" s="37" t="s">
        <v>58</v>
      </c>
      <c r="B44" s="48" t="s">
        <v>148</v>
      </c>
      <c r="C44" s="55" t="s">
        <v>59</v>
      </c>
      <c r="D44" s="37">
        <v>100</v>
      </c>
      <c r="E44" s="37">
        <v>100</v>
      </c>
      <c r="F44" s="37">
        <v>100</v>
      </c>
      <c r="G44" s="37">
        <v>100</v>
      </c>
      <c r="H44" s="37">
        <v>100</v>
      </c>
      <c r="I44" s="37">
        <v>100</v>
      </c>
      <c r="J44" s="37">
        <v>100</v>
      </c>
      <c r="K44" s="37">
        <v>100</v>
      </c>
      <c r="L44" s="37">
        <v>100</v>
      </c>
      <c r="M44" s="37" t="s">
        <v>81</v>
      </c>
      <c r="N44" s="37" t="s">
        <v>81</v>
      </c>
      <c r="O44" s="37">
        <v>100</v>
      </c>
      <c r="P44" s="37" t="s">
        <v>81</v>
      </c>
      <c r="Q44" s="37" t="s">
        <v>81</v>
      </c>
      <c r="R44" s="37">
        <v>100</v>
      </c>
      <c r="S44" s="37" t="s">
        <v>81</v>
      </c>
      <c r="T44" s="37" t="s">
        <v>81</v>
      </c>
      <c r="U44" s="37">
        <v>100</v>
      </c>
      <c r="V44" s="37">
        <v>100</v>
      </c>
      <c r="W44" s="37">
        <v>100</v>
      </c>
      <c r="X44" s="37">
        <v>100</v>
      </c>
      <c r="Y44" s="37">
        <v>100</v>
      </c>
      <c r="Z44" s="37">
        <v>1</v>
      </c>
      <c r="AA44" s="37">
        <v>21101.95</v>
      </c>
      <c r="AB44" s="37">
        <v>21101.95</v>
      </c>
      <c r="AC44" s="37">
        <v>21101.95</v>
      </c>
      <c r="AD44" s="40">
        <f t="shared" si="11"/>
        <v>100</v>
      </c>
      <c r="AE44" s="37">
        <v>1</v>
      </c>
      <c r="AF44" s="37">
        <v>1</v>
      </c>
      <c r="AG44" s="37" t="s">
        <v>81</v>
      </c>
      <c r="AH44" s="37">
        <v>1</v>
      </c>
      <c r="AI44" s="37">
        <v>1</v>
      </c>
      <c r="AJ44" s="37" t="s">
        <v>81</v>
      </c>
      <c r="AK44" s="37">
        <v>1</v>
      </c>
      <c r="AL44" s="37">
        <f>SUM(Z44+AE44+AH44+AK44)</f>
        <v>4</v>
      </c>
      <c r="AM44" s="37" t="s">
        <v>82</v>
      </c>
    </row>
    <row r="45" spans="1:39" s="44" customFormat="1" ht="50.25" customHeight="1" x14ac:dyDescent="0.25">
      <c r="A45" s="37" t="s">
        <v>60</v>
      </c>
      <c r="B45" s="48" t="s">
        <v>148</v>
      </c>
      <c r="C45" s="55" t="s">
        <v>61</v>
      </c>
      <c r="D45" s="37">
        <v>100</v>
      </c>
      <c r="E45" s="37">
        <v>100</v>
      </c>
      <c r="F45" s="37">
        <v>100</v>
      </c>
      <c r="G45" s="37">
        <v>100</v>
      </c>
      <c r="H45" s="37">
        <v>100</v>
      </c>
      <c r="I45" s="37">
        <f t="shared" si="14"/>
        <v>100</v>
      </c>
      <c r="J45" s="37">
        <v>100</v>
      </c>
      <c r="K45" s="37">
        <v>100</v>
      </c>
      <c r="L45" s="37">
        <v>100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100</v>
      </c>
      <c r="W45" s="37">
        <v>100</v>
      </c>
      <c r="X45" s="37">
        <v>100</v>
      </c>
      <c r="Y45" s="37">
        <v>86</v>
      </c>
      <c r="Z45" s="37">
        <v>1</v>
      </c>
      <c r="AA45" s="43">
        <v>9253.2800000000007</v>
      </c>
      <c r="AB45" s="43">
        <v>9253.2800000000007</v>
      </c>
      <c r="AC45" s="43">
        <v>9172.9599999999991</v>
      </c>
      <c r="AD45" s="40">
        <f t="shared" si="11"/>
        <v>99.131983469645348</v>
      </c>
      <c r="AE45" s="37">
        <v>1</v>
      </c>
      <c r="AF45" s="37">
        <v>1</v>
      </c>
      <c r="AG45" s="37" t="s">
        <v>81</v>
      </c>
      <c r="AH45" s="37">
        <v>1</v>
      </c>
      <c r="AI45" s="37">
        <v>1</v>
      </c>
      <c r="AJ45" s="37" t="s">
        <v>81</v>
      </c>
      <c r="AK45" s="37">
        <v>1</v>
      </c>
      <c r="AL45" s="37">
        <f t="shared" ref="AL45:AL50" si="15">SUM(Z45+AE45+AH45+AK45)</f>
        <v>4</v>
      </c>
      <c r="AM45" s="54" t="s">
        <v>82</v>
      </c>
    </row>
    <row r="46" spans="1:39" s="44" customFormat="1" ht="55.5" customHeight="1" x14ac:dyDescent="0.25">
      <c r="A46" s="37" t="s">
        <v>62</v>
      </c>
      <c r="B46" s="48" t="s">
        <v>148</v>
      </c>
      <c r="C46" s="55" t="s">
        <v>63</v>
      </c>
      <c r="D46" s="37">
        <v>100</v>
      </c>
      <c r="E46" s="37">
        <v>100</v>
      </c>
      <c r="F46" s="37">
        <v>100</v>
      </c>
      <c r="G46" s="37">
        <v>100</v>
      </c>
      <c r="H46" s="37">
        <v>100</v>
      </c>
      <c r="I46" s="37">
        <f t="shared" si="14"/>
        <v>100</v>
      </c>
      <c r="J46" s="37">
        <v>100</v>
      </c>
      <c r="K46" s="37">
        <v>100</v>
      </c>
      <c r="L46" s="37">
        <v>100</v>
      </c>
      <c r="M46" s="37" t="s">
        <v>81</v>
      </c>
      <c r="N46" s="37" t="s">
        <v>81</v>
      </c>
      <c r="O46" s="37" t="s">
        <v>81</v>
      </c>
      <c r="P46" s="37" t="s">
        <v>81</v>
      </c>
      <c r="Q46" s="37" t="s">
        <v>81</v>
      </c>
      <c r="R46" s="37" t="s">
        <v>81</v>
      </c>
      <c r="S46" s="37" t="s">
        <v>81</v>
      </c>
      <c r="T46" s="37" t="s">
        <v>81</v>
      </c>
      <c r="U46" s="37">
        <v>100</v>
      </c>
      <c r="V46" s="37">
        <v>100</v>
      </c>
      <c r="W46" s="37">
        <v>100</v>
      </c>
      <c r="X46" s="37">
        <v>100</v>
      </c>
      <c r="Y46" s="37">
        <v>100</v>
      </c>
      <c r="Z46" s="37">
        <v>1</v>
      </c>
      <c r="AA46" s="43">
        <v>29683.23</v>
      </c>
      <c r="AB46" s="43">
        <v>29683.23</v>
      </c>
      <c r="AC46" s="43">
        <v>28711</v>
      </c>
      <c r="AD46" s="40">
        <f t="shared" si="11"/>
        <v>96.724648901079831</v>
      </c>
      <c r="AE46" s="37">
        <v>1</v>
      </c>
      <c r="AF46" s="37">
        <v>1</v>
      </c>
      <c r="AG46" s="37" t="s">
        <v>81</v>
      </c>
      <c r="AH46" s="37">
        <v>1</v>
      </c>
      <c r="AI46" s="37">
        <v>1</v>
      </c>
      <c r="AJ46" s="37" t="s">
        <v>81</v>
      </c>
      <c r="AK46" s="37">
        <v>1</v>
      </c>
      <c r="AL46" s="37">
        <f t="shared" si="15"/>
        <v>4</v>
      </c>
      <c r="AM46" s="54" t="s">
        <v>82</v>
      </c>
    </row>
    <row r="47" spans="1:39" s="44" customFormat="1" ht="62.25" customHeight="1" x14ac:dyDescent="0.25">
      <c r="A47" s="37" t="s">
        <v>64</v>
      </c>
      <c r="B47" s="48" t="s">
        <v>148</v>
      </c>
      <c r="C47" s="55" t="s">
        <v>65</v>
      </c>
      <c r="D47" s="37">
        <v>100</v>
      </c>
      <c r="E47" s="37">
        <v>100</v>
      </c>
      <c r="F47" s="37">
        <v>100</v>
      </c>
      <c r="G47" s="37">
        <v>100</v>
      </c>
      <c r="H47" s="37">
        <v>100</v>
      </c>
      <c r="I47" s="37">
        <v>100</v>
      </c>
      <c r="J47" s="37">
        <v>100</v>
      </c>
      <c r="K47" s="37">
        <v>87.5</v>
      </c>
      <c r="L47" s="37">
        <v>87.5</v>
      </c>
      <c r="M47" s="37">
        <v>0</v>
      </c>
      <c r="N47" s="37">
        <v>0</v>
      </c>
      <c r="O47" s="37">
        <v>100</v>
      </c>
      <c r="P47" s="37">
        <v>100</v>
      </c>
      <c r="Q47" s="37">
        <v>100</v>
      </c>
      <c r="R47" s="37">
        <f t="shared" ref="R47" si="16">Q47/P47*100</f>
        <v>100</v>
      </c>
      <c r="S47" s="37">
        <v>100</v>
      </c>
      <c r="T47" s="37">
        <v>100</v>
      </c>
      <c r="U47" s="37">
        <f t="shared" si="12"/>
        <v>100</v>
      </c>
      <c r="V47" s="37">
        <v>100</v>
      </c>
      <c r="W47" s="37">
        <v>100</v>
      </c>
      <c r="X47" s="37">
        <f t="shared" si="13"/>
        <v>100</v>
      </c>
      <c r="Y47" s="37">
        <v>100</v>
      </c>
      <c r="Z47" s="37">
        <v>1</v>
      </c>
      <c r="AA47" s="43">
        <v>12211.11</v>
      </c>
      <c r="AB47" s="43">
        <v>12211.11</v>
      </c>
      <c r="AC47" s="43">
        <v>11058.08</v>
      </c>
      <c r="AD47" s="40">
        <f>AC47/AA47*100</f>
        <v>90.55753326274187</v>
      </c>
      <c r="AE47" s="37">
        <v>1</v>
      </c>
      <c r="AF47" s="37">
        <v>1</v>
      </c>
      <c r="AG47" s="37" t="s">
        <v>81</v>
      </c>
      <c r="AH47" s="37">
        <v>1</v>
      </c>
      <c r="AI47" s="37">
        <v>1</v>
      </c>
      <c r="AJ47" s="37" t="s">
        <v>81</v>
      </c>
      <c r="AK47" s="37">
        <v>1</v>
      </c>
      <c r="AL47" s="37">
        <f t="shared" si="15"/>
        <v>4</v>
      </c>
      <c r="AM47" s="59" t="s">
        <v>84</v>
      </c>
    </row>
    <row r="48" spans="1:39" s="44" customFormat="1" ht="54" customHeight="1" x14ac:dyDescent="0.25">
      <c r="A48" s="37" t="s">
        <v>66</v>
      </c>
      <c r="B48" s="48" t="s">
        <v>148</v>
      </c>
      <c r="C48" s="55" t="s">
        <v>67</v>
      </c>
      <c r="D48" s="37">
        <v>100</v>
      </c>
      <c r="E48" s="37">
        <v>100</v>
      </c>
      <c r="F48" s="37">
        <v>100</v>
      </c>
      <c r="G48" s="37">
        <v>100</v>
      </c>
      <c r="H48" s="37">
        <v>100</v>
      </c>
      <c r="I48" s="37">
        <v>100</v>
      </c>
      <c r="J48" s="37">
        <v>100</v>
      </c>
      <c r="K48" s="37">
        <v>100</v>
      </c>
      <c r="L48" s="37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7">
        <v>100</v>
      </c>
      <c r="T48" s="37">
        <v>100</v>
      </c>
      <c r="U48" s="37">
        <v>100</v>
      </c>
      <c r="V48" s="37">
        <v>100</v>
      </c>
      <c r="W48" s="37">
        <v>100</v>
      </c>
      <c r="X48" s="37">
        <v>100</v>
      </c>
      <c r="Y48" s="37">
        <v>100</v>
      </c>
      <c r="Z48" s="37">
        <v>1</v>
      </c>
      <c r="AA48" s="43">
        <v>16644.07</v>
      </c>
      <c r="AB48" s="43">
        <v>16644.07</v>
      </c>
      <c r="AC48" s="43">
        <v>16644.07</v>
      </c>
      <c r="AD48" s="40">
        <f t="shared" si="11"/>
        <v>100</v>
      </c>
      <c r="AE48" s="37">
        <v>1</v>
      </c>
      <c r="AF48" s="37">
        <v>1</v>
      </c>
      <c r="AG48" s="37" t="s">
        <v>81</v>
      </c>
      <c r="AH48" s="37">
        <v>1</v>
      </c>
      <c r="AI48" s="37">
        <v>1</v>
      </c>
      <c r="AJ48" s="37" t="s">
        <v>81</v>
      </c>
      <c r="AK48" s="37">
        <v>1</v>
      </c>
      <c r="AL48" s="37">
        <f t="shared" si="15"/>
        <v>4</v>
      </c>
      <c r="AM48" s="54" t="s">
        <v>82</v>
      </c>
    </row>
    <row r="49" spans="1:39" s="45" customFormat="1" ht="54" customHeight="1" x14ac:dyDescent="0.25">
      <c r="A49" s="37" t="s">
        <v>68</v>
      </c>
      <c r="B49" s="48" t="s">
        <v>148</v>
      </c>
      <c r="C49" s="55" t="s">
        <v>69</v>
      </c>
      <c r="D49" s="37">
        <v>100</v>
      </c>
      <c r="E49" s="37">
        <v>100</v>
      </c>
      <c r="F49" s="37">
        <v>100</v>
      </c>
      <c r="G49" s="37">
        <v>100</v>
      </c>
      <c r="H49" s="37">
        <v>100</v>
      </c>
      <c r="I49" s="37">
        <v>100</v>
      </c>
      <c r="J49" s="37">
        <v>100</v>
      </c>
      <c r="K49" s="37">
        <v>100</v>
      </c>
      <c r="L49" s="37">
        <v>100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100</v>
      </c>
      <c r="T49" s="37">
        <v>100</v>
      </c>
      <c r="U49" s="37">
        <f t="shared" si="12"/>
        <v>100</v>
      </c>
      <c r="V49" s="37">
        <v>100</v>
      </c>
      <c r="W49" s="37">
        <v>100</v>
      </c>
      <c r="X49" s="37">
        <v>100</v>
      </c>
      <c r="Y49" s="37">
        <v>100</v>
      </c>
      <c r="Z49" s="37">
        <v>1</v>
      </c>
      <c r="AA49" s="43">
        <v>22877.61</v>
      </c>
      <c r="AB49" s="43">
        <v>22877.61</v>
      </c>
      <c r="AC49" s="43">
        <v>22877.61</v>
      </c>
      <c r="AD49" s="40">
        <f t="shared" si="11"/>
        <v>100</v>
      </c>
      <c r="AE49" s="37">
        <v>1</v>
      </c>
      <c r="AF49" s="37">
        <v>1</v>
      </c>
      <c r="AG49" s="37" t="s">
        <v>81</v>
      </c>
      <c r="AH49" s="37">
        <v>1</v>
      </c>
      <c r="AI49" s="37">
        <v>1</v>
      </c>
      <c r="AJ49" s="37" t="s">
        <v>81</v>
      </c>
      <c r="AK49" s="37">
        <v>1</v>
      </c>
      <c r="AL49" s="37">
        <f t="shared" si="15"/>
        <v>4</v>
      </c>
      <c r="AM49" s="59" t="s">
        <v>82</v>
      </c>
    </row>
    <row r="50" spans="1:39" s="45" customFormat="1" ht="54" customHeight="1" x14ac:dyDescent="0.25">
      <c r="A50" s="37" t="s">
        <v>70</v>
      </c>
      <c r="B50" s="48" t="s">
        <v>148</v>
      </c>
      <c r="C50" s="55" t="s">
        <v>71</v>
      </c>
      <c r="D50" s="37">
        <v>100</v>
      </c>
      <c r="E50" s="37">
        <v>100</v>
      </c>
      <c r="F50" s="37">
        <v>100</v>
      </c>
      <c r="G50" s="37">
        <v>100</v>
      </c>
      <c r="H50" s="37">
        <v>100</v>
      </c>
      <c r="I50" s="37">
        <v>100</v>
      </c>
      <c r="J50" s="37">
        <v>100</v>
      </c>
      <c r="K50" s="37">
        <v>100</v>
      </c>
      <c r="L50" s="37">
        <v>100</v>
      </c>
      <c r="M50" s="37">
        <v>5</v>
      </c>
      <c r="N50" s="37">
        <v>5</v>
      </c>
      <c r="O50" s="37">
        <v>100</v>
      </c>
      <c r="P50" s="37">
        <v>100</v>
      </c>
      <c r="Q50" s="37">
        <v>100</v>
      </c>
      <c r="R50" s="37">
        <v>100</v>
      </c>
      <c r="S50" s="37">
        <v>100</v>
      </c>
      <c r="T50" s="37">
        <v>100</v>
      </c>
      <c r="U50" s="37">
        <f t="shared" si="12"/>
        <v>100</v>
      </c>
      <c r="V50" s="37">
        <v>10</v>
      </c>
      <c r="W50" s="37">
        <v>100</v>
      </c>
      <c r="X50" s="37">
        <v>100</v>
      </c>
      <c r="Y50" s="37">
        <v>100</v>
      </c>
      <c r="Z50" s="37">
        <v>1</v>
      </c>
      <c r="AA50" s="37">
        <v>43817.15</v>
      </c>
      <c r="AB50" s="37">
        <v>43817.15</v>
      </c>
      <c r="AC50" s="37">
        <v>43817.15</v>
      </c>
      <c r="AD50" s="40">
        <f t="shared" si="11"/>
        <v>100</v>
      </c>
      <c r="AE50" s="37">
        <v>1</v>
      </c>
      <c r="AF50" s="37">
        <v>1</v>
      </c>
      <c r="AG50" s="37" t="s">
        <v>81</v>
      </c>
      <c r="AH50" s="37">
        <v>1</v>
      </c>
      <c r="AI50" s="37">
        <v>1</v>
      </c>
      <c r="AJ50" s="37" t="s">
        <v>81</v>
      </c>
      <c r="AK50" s="37">
        <v>1</v>
      </c>
      <c r="AL50" s="37">
        <f t="shared" si="15"/>
        <v>4</v>
      </c>
      <c r="AM50" s="59" t="s">
        <v>82</v>
      </c>
    </row>
    <row r="51" spans="1:39" s="7" customFormat="1" ht="18.75" x14ac:dyDescent="0.3">
      <c r="AA51" s="8"/>
      <c r="AB51" s="8"/>
      <c r="AC51" s="64"/>
    </row>
    <row r="52" spans="1:39" s="7" customFormat="1" ht="48.75" customHeight="1" x14ac:dyDescent="0.25">
      <c r="C52" s="15" t="s">
        <v>158</v>
      </c>
      <c r="D52" s="15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68"/>
      <c r="AB52" s="68"/>
      <c r="AC52" s="68"/>
      <c r="AD52" s="17"/>
      <c r="AE52" s="17"/>
      <c r="AF52" s="17"/>
    </row>
    <row r="53" spans="1:39" s="6" customFormat="1" ht="13.5" customHeight="1" x14ac:dyDescent="0.25">
      <c r="A53" s="5"/>
      <c r="B53" s="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8"/>
      <c r="AB53" s="18"/>
      <c r="AC53" s="65"/>
      <c r="AD53" s="18"/>
      <c r="AE53" s="18"/>
      <c r="AF53" s="18"/>
    </row>
    <row r="54" spans="1:39" s="6" customFormat="1" ht="15" customHeight="1" x14ac:dyDescent="0.25">
      <c r="A54" s="5"/>
      <c r="B54" s="5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spans="1:39" s="6" customFormat="1" ht="54" customHeight="1" x14ac:dyDescent="0.25">
      <c r="A55" s="5"/>
      <c r="B55" s="5"/>
      <c r="C55" s="79" t="s">
        <v>96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</row>
    <row r="56" spans="1:39" s="6" customFormat="1" ht="21" customHeight="1" x14ac:dyDescent="0.25">
      <c r="A56" s="5"/>
      <c r="B56" s="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</row>
    <row r="57" spans="1:39" s="6" customFormat="1" ht="23.25" hidden="1" customHeight="1" x14ac:dyDescent="0.3">
      <c r="A57" s="5"/>
      <c r="B57" s="5"/>
      <c r="C57" s="75" t="s">
        <v>102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</row>
    <row r="58" spans="1:39" s="6" customFormat="1" ht="29.25" hidden="1" customHeight="1" x14ac:dyDescent="0.3">
      <c r="A58" s="5"/>
      <c r="B58" s="5"/>
      <c r="C58" s="75" t="s">
        <v>103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</row>
    <row r="59" spans="1:39" s="6" customFormat="1" ht="16.149999999999999" hidden="1" customHeight="1" x14ac:dyDescent="0.3">
      <c r="A59" s="5" t="s">
        <v>99</v>
      </c>
      <c r="B59" s="5"/>
      <c r="C59" s="75" t="s">
        <v>104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</row>
  </sheetData>
  <mergeCells count="74">
    <mergeCell ref="A6:AM6"/>
    <mergeCell ref="AK1:AM1"/>
    <mergeCell ref="AK2:AM2"/>
    <mergeCell ref="AL3:AM3"/>
    <mergeCell ref="A4:AM4"/>
    <mergeCell ref="A5:AM5"/>
    <mergeCell ref="J13:L13"/>
    <mergeCell ref="M13:O13"/>
    <mergeCell ref="P13:R13"/>
    <mergeCell ref="S13:U13"/>
    <mergeCell ref="A7:AM7"/>
    <mergeCell ref="A8:AM8"/>
    <mergeCell ref="A10:A16"/>
    <mergeCell ref="B10:B16"/>
    <mergeCell ref="C10:C16"/>
    <mergeCell ref="D10:AK10"/>
    <mergeCell ref="AL10:AL16"/>
    <mergeCell ref="AM10:AM16"/>
    <mergeCell ref="D11:X12"/>
    <mergeCell ref="Y11:Y14"/>
    <mergeCell ref="V13:X13"/>
    <mergeCell ref="D15:D16"/>
    <mergeCell ref="AN13:AN14"/>
    <mergeCell ref="D14:F14"/>
    <mergeCell ref="G14:I14"/>
    <mergeCell ref="J14:L14"/>
    <mergeCell ref="M14:O14"/>
    <mergeCell ref="P14:R14"/>
    <mergeCell ref="S14:U14"/>
    <mergeCell ref="V14:X14"/>
    <mergeCell ref="Z14:Z16"/>
    <mergeCell ref="Z11:Z13"/>
    <mergeCell ref="AA11:AE13"/>
    <mergeCell ref="AF11:AH13"/>
    <mergeCell ref="AI11:AK13"/>
    <mergeCell ref="D13:F13"/>
    <mergeCell ref="G13:I13"/>
    <mergeCell ref="AK14:AK16"/>
    <mergeCell ref="E15:E16"/>
    <mergeCell ref="F15:F16"/>
    <mergeCell ref="G15:G16"/>
    <mergeCell ref="H15:H16"/>
    <mergeCell ref="AA14:AA16"/>
    <mergeCell ref="N15:N16"/>
    <mergeCell ref="AG14:AG16"/>
    <mergeCell ref="AH14:AH16"/>
    <mergeCell ref="AI14:AI16"/>
    <mergeCell ref="AJ14:AJ16"/>
    <mergeCell ref="I15:I16"/>
    <mergeCell ref="J15:J16"/>
    <mergeCell ref="K15:K16"/>
    <mergeCell ref="L15:L16"/>
    <mergeCell ref="M15:M16"/>
    <mergeCell ref="AB14:AB16"/>
    <mergeCell ref="AC14:AC16"/>
    <mergeCell ref="AD14:AD16"/>
    <mergeCell ref="AE14:AE16"/>
    <mergeCell ref="AF14:AF16"/>
    <mergeCell ref="C56:AF56"/>
    <mergeCell ref="C57:AF57"/>
    <mergeCell ref="C58:AF58"/>
    <mergeCell ref="C59:AF59"/>
    <mergeCell ref="U15:U16"/>
    <mergeCell ref="V15:V16"/>
    <mergeCell ref="W15:W16"/>
    <mergeCell ref="X15:X16"/>
    <mergeCell ref="Y15:Y16"/>
    <mergeCell ref="C55:AF55"/>
    <mergeCell ref="O15:O16"/>
    <mergeCell ref="P15:P16"/>
    <mergeCell ref="Q15:Q16"/>
    <mergeCell ref="R15:R16"/>
    <mergeCell ref="S15:S16"/>
    <mergeCell ref="T15:T16"/>
  </mergeCells>
  <pageMargins left="0.7" right="0.7" top="0.75" bottom="0.75" header="0.3" footer="0.3"/>
  <pageSetup paperSize="9"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5"/>
  <sheetViews>
    <sheetView topLeftCell="A28" zoomScale="70" zoomScaleNormal="70" workbookViewId="0">
      <selection activeCell="R38" sqref="R38"/>
    </sheetView>
  </sheetViews>
  <sheetFormatPr defaultRowHeight="15" x14ac:dyDescent="0.25"/>
  <cols>
    <col min="1" max="1" width="10.28515625" customWidth="1"/>
    <col min="2" max="2" width="29.85546875" customWidth="1"/>
    <col min="3" max="3" width="44.140625" customWidth="1"/>
    <col min="4" max="4" width="9.85546875" customWidth="1"/>
    <col min="5" max="5" width="11.42578125" customWidth="1"/>
    <col min="6" max="6" width="15.710937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3.42578125" customWidth="1"/>
    <col min="17" max="17" width="12.570312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</cols>
  <sheetData>
    <row r="1" spans="1:29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"/>
      <c r="AC1" s="1"/>
    </row>
    <row r="2" spans="1:29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29" ht="66" customHeight="1" x14ac:dyDescent="0.3">
      <c r="A3" s="109" t="s">
        <v>94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9" ht="15.75" customHeight="1" x14ac:dyDescent="0.3">
      <c r="A4" s="109" t="s">
        <v>126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9" ht="85.5" customHeight="1" x14ac:dyDescent="0.25">
      <c r="A5" s="108" t="s">
        <v>127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9" ht="35.25" customHeight="1" x14ac:dyDescent="0.25">
      <c r="A6" s="78" t="s">
        <v>3</v>
      </c>
      <c r="B6" s="76" t="s">
        <v>145</v>
      </c>
      <c r="C6" s="78" t="s">
        <v>8</v>
      </c>
      <c r="D6" s="85" t="s">
        <v>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 s="78" t="s">
        <v>0</v>
      </c>
      <c r="AA6" s="78" t="s">
        <v>106</v>
      </c>
    </row>
    <row r="7" spans="1:29" ht="19.5" customHeight="1" x14ac:dyDescent="0.25">
      <c r="A7" s="78"/>
      <c r="B7" s="80"/>
      <c r="C7" s="78"/>
      <c r="D7" s="78" t="s">
        <v>22</v>
      </c>
      <c r="E7" s="78"/>
      <c r="F7" s="78"/>
      <c r="G7" s="78"/>
      <c r="H7" s="78"/>
      <c r="I7" s="78"/>
      <c r="J7" s="78"/>
      <c r="K7" s="78"/>
      <c r="L7" s="78"/>
      <c r="M7" s="78" t="s">
        <v>19</v>
      </c>
      <c r="N7" s="78"/>
      <c r="O7" s="94" t="s">
        <v>13</v>
      </c>
      <c r="P7" s="95"/>
      <c r="Q7" s="95"/>
      <c r="R7" s="95"/>
      <c r="S7" s="91"/>
      <c r="T7" s="94" t="s">
        <v>4</v>
      </c>
      <c r="U7" s="95"/>
      <c r="V7" s="91"/>
      <c r="W7" s="94" t="s">
        <v>2</v>
      </c>
      <c r="X7" s="95"/>
      <c r="Y7" s="91"/>
      <c r="Z7" s="78"/>
      <c r="AA7" s="78"/>
    </row>
    <row r="8" spans="1:29" ht="59.25" customHeight="1" x14ac:dyDescent="0.25">
      <c r="A8" s="78"/>
      <c r="B8" s="8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6"/>
      <c r="P8" s="97"/>
      <c r="Q8" s="97"/>
      <c r="R8" s="97"/>
      <c r="S8" s="92"/>
      <c r="T8" s="96"/>
      <c r="U8" s="97"/>
      <c r="V8" s="92"/>
      <c r="W8" s="96"/>
      <c r="X8" s="97"/>
      <c r="Y8" s="92"/>
      <c r="Z8" s="78"/>
      <c r="AA8" s="78"/>
    </row>
    <row r="9" spans="1:29" ht="226.5" customHeight="1" x14ac:dyDescent="0.25">
      <c r="A9" s="78"/>
      <c r="B9" s="80"/>
      <c r="C9" s="78"/>
      <c r="D9" s="115" t="s">
        <v>73</v>
      </c>
      <c r="E9" s="115"/>
      <c r="F9" s="115"/>
      <c r="G9" s="115" t="s">
        <v>20</v>
      </c>
      <c r="H9" s="115"/>
      <c r="I9" s="115"/>
      <c r="J9" s="115" t="s">
        <v>21</v>
      </c>
      <c r="K9" s="115"/>
      <c r="L9" s="115"/>
      <c r="M9" s="78"/>
      <c r="N9" s="78"/>
      <c r="O9" s="96"/>
      <c r="P9" s="97"/>
      <c r="Q9" s="97"/>
      <c r="R9" s="97"/>
      <c r="S9" s="92"/>
      <c r="T9" s="96"/>
      <c r="U9" s="97"/>
      <c r="V9" s="92"/>
      <c r="W9" s="96"/>
      <c r="X9" s="97"/>
      <c r="Y9" s="92"/>
      <c r="Z9" s="78"/>
      <c r="AA9" s="78"/>
    </row>
    <row r="10" spans="1:29" ht="32.25" customHeight="1" x14ac:dyDescent="0.25">
      <c r="A10" s="78"/>
      <c r="B10" s="80"/>
      <c r="C10" s="78"/>
      <c r="D10" s="85" t="s">
        <v>85</v>
      </c>
      <c r="E10" s="86"/>
      <c r="F10" s="87"/>
      <c r="G10" s="116" t="s">
        <v>85</v>
      </c>
      <c r="H10" s="116"/>
      <c r="I10" s="116"/>
      <c r="J10" s="116" t="s">
        <v>85</v>
      </c>
      <c r="K10" s="116"/>
      <c r="L10" s="116"/>
      <c r="M10" s="78" t="s">
        <v>7</v>
      </c>
      <c r="N10" s="78" t="s">
        <v>5</v>
      </c>
      <c r="O10" s="78" t="s">
        <v>24</v>
      </c>
      <c r="P10" s="76" t="s">
        <v>146</v>
      </c>
      <c r="Q10" s="114" t="s">
        <v>14</v>
      </c>
      <c r="R10" s="78" t="s">
        <v>1</v>
      </c>
      <c r="S10" s="78" t="s">
        <v>5</v>
      </c>
      <c r="T10" s="78" t="s">
        <v>86</v>
      </c>
      <c r="U10" s="78" t="s">
        <v>87</v>
      </c>
      <c r="V10" s="78" t="s">
        <v>5</v>
      </c>
      <c r="W10" s="78" t="s">
        <v>88</v>
      </c>
      <c r="X10" s="78" t="s">
        <v>89</v>
      </c>
      <c r="Y10" s="78" t="s">
        <v>5</v>
      </c>
      <c r="Z10" s="78"/>
      <c r="AA10" s="78"/>
    </row>
    <row r="11" spans="1:29" ht="27.75" customHeight="1" x14ac:dyDescent="0.25">
      <c r="A11" s="78"/>
      <c r="B11" s="80"/>
      <c r="C11" s="78"/>
      <c r="D11" s="78" t="s">
        <v>11</v>
      </c>
      <c r="E11" s="78" t="s">
        <v>12</v>
      </c>
      <c r="F11" s="78" t="s">
        <v>1</v>
      </c>
      <c r="G11" s="78" t="s">
        <v>11</v>
      </c>
      <c r="H11" s="78" t="s">
        <v>12</v>
      </c>
      <c r="I11" s="78" t="s">
        <v>1</v>
      </c>
      <c r="J11" s="78" t="s">
        <v>11</v>
      </c>
      <c r="K11" s="78" t="s">
        <v>12</v>
      </c>
      <c r="L11" s="78" t="s">
        <v>1</v>
      </c>
      <c r="M11" s="78"/>
      <c r="N11" s="78"/>
      <c r="O11" s="78"/>
      <c r="P11" s="80"/>
      <c r="Q11" s="114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1:29" ht="39" customHeight="1" x14ac:dyDescent="0.25">
      <c r="A12" s="78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7"/>
      <c r="Q12" s="114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spans="1:29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9" s="44" customFormat="1" ht="24" customHeight="1" x14ac:dyDescent="0.25">
      <c r="A14" s="37" t="s">
        <v>6</v>
      </c>
      <c r="B14" s="48" t="s">
        <v>147</v>
      </c>
      <c r="C14" s="38" t="s">
        <v>110</v>
      </c>
      <c r="D14" s="37">
        <v>100</v>
      </c>
      <c r="E14" s="37">
        <v>100</v>
      </c>
      <c r="F14" s="37">
        <f>E14/D14*100</f>
        <v>100</v>
      </c>
      <c r="G14" s="37" t="s">
        <v>81</v>
      </c>
      <c r="H14" s="37" t="s">
        <v>81</v>
      </c>
      <c r="I14" s="37" t="s">
        <v>81</v>
      </c>
      <c r="J14" s="37" t="s">
        <v>81</v>
      </c>
      <c r="K14" s="37" t="s">
        <v>81</v>
      </c>
      <c r="L14" s="37" t="s">
        <v>81</v>
      </c>
      <c r="M14" s="37" t="s">
        <v>81</v>
      </c>
      <c r="N14" s="37">
        <v>1</v>
      </c>
      <c r="O14" s="43">
        <v>3514.51</v>
      </c>
      <c r="P14" s="43">
        <v>3514.51</v>
      </c>
      <c r="Q14" s="43">
        <v>3439.99</v>
      </c>
      <c r="R14" s="40">
        <f>Q14/O14*100</f>
        <v>97.87964751843073</v>
      </c>
      <c r="S14" s="37">
        <v>1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v>4</v>
      </c>
      <c r="AA14" s="37" t="s">
        <v>82</v>
      </c>
    </row>
    <row r="15" spans="1:29" s="44" customFormat="1" ht="15.75" x14ac:dyDescent="0.25">
      <c r="A15" s="37" t="s">
        <v>20</v>
      </c>
      <c r="B15" s="37" t="s">
        <v>147</v>
      </c>
      <c r="C15" s="38" t="s">
        <v>111</v>
      </c>
      <c r="D15" s="37">
        <v>100</v>
      </c>
      <c r="E15" s="37">
        <v>100</v>
      </c>
      <c r="F15" s="37">
        <f t="shared" ref="F15:F45" si="0">E15/D15*100</f>
        <v>100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 t="s">
        <v>81</v>
      </c>
      <c r="N15" s="37">
        <v>1</v>
      </c>
      <c r="O15" s="43">
        <v>3320.07</v>
      </c>
      <c r="P15" s="43">
        <v>3320.07</v>
      </c>
      <c r="Q15" s="43">
        <v>3204.92</v>
      </c>
      <c r="R15" s="40">
        <f t="shared" ref="R15:R46" si="1">Q15/O15*100</f>
        <v>96.531699632839064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9" s="45" customFormat="1" ht="15.75" x14ac:dyDescent="0.25">
      <c r="A16" s="37" t="s">
        <v>21</v>
      </c>
      <c r="B16" s="37" t="s">
        <v>147</v>
      </c>
      <c r="C16" s="38" t="s">
        <v>112</v>
      </c>
      <c r="D16" s="37">
        <v>100</v>
      </c>
      <c r="E16" s="37">
        <v>100</v>
      </c>
      <c r="F16" s="37">
        <f t="shared" si="0"/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 t="s">
        <v>81</v>
      </c>
      <c r="N16" s="37">
        <v>1</v>
      </c>
      <c r="O16" s="43">
        <v>2903.32</v>
      </c>
      <c r="P16" s="43">
        <v>2903.32</v>
      </c>
      <c r="Q16" s="43">
        <v>2581.73</v>
      </c>
      <c r="R16" s="40">
        <f t="shared" si="1"/>
        <v>88.923370486202003</v>
      </c>
      <c r="S16" s="37">
        <v>0.5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3.5</v>
      </c>
      <c r="AA16" s="37" t="s">
        <v>82</v>
      </c>
    </row>
    <row r="17" spans="1:27" s="45" customFormat="1" ht="15.75" x14ac:dyDescent="0.25">
      <c r="A17" s="37" t="s">
        <v>25</v>
      </c>
      <c r="B17" s="37" t="s">
        <v>147</v>
      </c>
      <c r="C17" s="38" t="s">
        <v>113</v>
      </c>
      <c r="D17" s="37">
        <v>100</v>
      </c>
      <c r="E17" s="37">
        <v>100</v>
      </c>
      <c r="F17" s="37">
        <f t="shared" si="0"/>
        <v>100</v>
      </c>
      <c r="G17" s="37" t="s">
        <v>81</v>
      </c>
      <c r="H17" s="37" t="s">
        <v>81</v>
      </c>
      <c r="I17" s="37" t="s">
        <v>81</v>
      </c>
      <c r="J17" s="37" t="s">
        <v>81</v>
      </c>
      <c r="K17" s="37" t="s">
        <v>81</v>
      </c>
      <c r="L17" s="37" t="s">
        <v>81</v>
      </c>
      <c r="M17" s="37" t="s">
        <v>81</v>
      </c>
      <c r="N17" s="37">
        <v>1</v>
      </c>
      <c r="O17" s="43">
        <v>2825.13</v>
      </c>
      <c r="P17" s="43">
        <v>2825.13</v>
      </c>
      <c r="Q17" s="43">
        <v>2825.13</v>
      </c>
      <c r="R17" s="40">
        <f t="shared" si="1"/>
        <v>100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27" s="45" customFormat="1" ht="15.75" x14ac:dyDescent="0.25">
      <c r="A18" s="37" t="s">
        <v>26</v>
      </c>
      <c r="B18" s="37" t="s">
        <v>147</v>
      </c>
      <c r="C18" s="38" t="s">
        <v>114</v>
      </c>
      <c r="D18" s="37">
        <v>100</v>
      </c>
      <c r="E18" s="37">
        <v>97.93</v>
      </c>
      <c r="F18" s="37">
        <f t="shared" si="0"/>
        <v>97.93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 t="s">
        <v>81</v>
      </c>
      <c r="N18" s="37">
        <v>1</v>
      </c>
      <c r="O18" s="43">
        <v>19698.7</v>
      </c>
      <c r="P18" s="43">
        <v>19698.7</v>
      </c>
      <c r="Q18" s="43">
        <v>18557.07</v>
      </c>
      <c r="R18" s="40">
        <f t="shared" si="1"/>
        <v>94.204541416438644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4</v>
      </c>
      <c r="AA18" s="37" t="s">
        <v>82</v>
      </c>
    </row>
    <row r="19" spans="1:27" s="45" customFormat="1" ht="15.75" x14ac:dyDescent="0.25">
      <c r="A19" s="37" t="s">
        <v>27</v>
      </c>
      <c r="B19" s="37" t="s">
        <v>147</v>
      </c>
      <c r="C19" s="38" t="s">
        <v>115</v>
      </c>
      <c r="D19" s="37">
        <v>100</v>
      </c>
      <c r="E19" s="37">
        <v>100</v>
      </c>
      <c r="F19" s="37">
        <f t="shared" si="0"/>
        <v>100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 t="s">
        <v>81</v>
      </c>
      <c r="N19" s="37">
        <v>1</v>
      </c>
      <c r="O19" s="43">
        <v>2563.38</v>
      </c>
      <c r="P19" s="43">
        <v>2563.38</v>
      </c>
      <c r="Q19" s="43">
        <v>2496.7600000000002</v>
      </c>
      <c r="R19" s="40">
        <f t="shared" si="1"/>
        <v>97.401087626493151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37" t="s">
        <v>82</v>
      </c>
    </row>
    <row r="20" spans="1:27" s="44" customFormat="1" ht="15.75" x14ac:dyDescent="0.25">
      <c r="A20" s="37" t="s">
        <v>28</v>
      </c>
      <c r="B20" s="37" t="s">
        <v>147</v>
      </c>
      <c r="C20" s="38" t="s">
        <v>116</v>
      </c>
      <c r="D20" s="37">
        <v>100</v>
      </c>
      <c r="E20" s="37">
        <v>100</v>
      </c>
      <c r="F20" s="37">
        <f t="shared" si="0"/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 t="s">
        <v>81</v>
      </c>
      <c r="N20" s="37">
        <v>1</v>
      </c>
      <c r="O20" s="43">
        <v>6126.44</v>
      </c>
      <c r="P20" s="43">
        <v>6126.44</v>
      </c>
      <c r="Q20" s="43">
        <v>6124.07</v>
      </c>
      <c r="R20" s="40">
        <f t="shared" si="1"/>
        <v>99.961315217320333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37" t="s">
        <v>82</v>
      </c>
    </row>
    <row r="21" spans="1:27" s="44" customFormat="1" ht="30.75" customHeight="1" x14ac:dyDescent="0.25">
      <c r="A21" s="37" t="s">
        <v>29</v>
      </c>
      <c r="B21" s="37" t="s">
        <v>147</v>
      </c>
      <c r="C21" s="38" t="s">
        <v>117</v>
      </c>
      <c r="D21" s="37">
        <v>100</v>
      </c>
      <c r="E21" s="37">
        <v>100</v>
      </c>
      <c r="F21" s="37">
        <f t="shared" si="0"/>
        <v>100</v>
      </c>
      <c r="G21" s="37" t="s">
        <v>81</v>
      </c>
      <c r="H21" s="37" t="s">
        <v>81</v>
      </c>
      <c r="I21" s="37" t="s">
        <v>81</v>
      </c>
      <c r="J21" s="37" t="s">
        <v>81</v>
      </c>
      <c r="K21" s="37" t="s">
        <v>81</v>
      </c>
      <c r="L21" s="37" t="s">
        <v>81</v>
      </c>
      <c r="M21" s="37" t="s">
        <v>81</v>
      </c>
      <c r="N21" s="37">
        <v>1</v>
      </c>
      <c r="O21" s="43">
        <v>2668.64</v>
      </c>
      <c r="P21" s="43">
        <v>2668.64</v>
      </c>
      <c r="Q21" s="43">
        <v>2668.64</v>
      </c>
      <c r="R21" s="40">
        <f t="shared" si="1"/>
        <v>100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v>4</v>
      </c>
      <c r="AA21" s="37" t="s">
        <v>82</v>
      </c>
    </row>
    <row r="22" spans="1:27" s="44" customFormat="1" ht="24.75" customHeight="1" x14ac:dyDescent="0.25">
      <c r="A22" s="37" t="s">
        <v>30</v>
      </c>
      <c r="B22" s="37" t="s">
        <v>147</v>
      </c>
      <c r="C22" s="38" t="s">
        <v>118</v>
      </c>
      <c r="D22" s="37">
        <v>100</v>
      </c>
      <c r="E22" s="37">
        <v>100</v>
      </c>
      <c r="F22" s="37">
        <f t="shared" si="0"/>
        <v>100</v>
      </c>
      <c r="G22" s="37" t="s">
        <v>81</v>
      </c>
      <c r="H22" s="37" t="s">
        <v>81</v>
      </c>
      <c r="I22" s="37" t="s">
        <v>81</v>
      </c>
      <c r="J22" s="37" t="s">
        <v>81</v>
      </c>
      <c r="K22" s="37" t="s">
        <v>81</v>
      </c>
      <c r="L22" s="37" t="s">
        <v>81</v>
      </c>
      <c r="M22" s="37" t="s">
        <v>81</v>
      </c>
      <c r="N22" s="37">
        <v>1</v>
      </c>
      <c r="O22" s="43">
        <v>5198.09</v>
      </c>
      <c r="P22" s="43">
        <v>5198.09</v>
      </c>
      <c r="Q22" s="43">
        <v>5198.09</v>
      </c>
      <c r="R22" s="40">
        <f t="shared" si="1"/>
        <v>100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v>4</v>
      </c>
      <c r="AA22" s="37" t="s">
        <v>82</v>
      </c>
    </row>
    <row r="23" spans="1:27" s="44" customFormat="1" ht="15.75" x14ac:dyDescent="0.25">
      <c r="A23" s="37" t="s">
        <v>31</v>
      </c>
      <c r="B23" s="37" t="s">
        <v>147</v>
      </c>
      <c r="C23" s="38" t="s">
        <v>119</v>
      </c>
      <c r="D23" s="37">
        <v>100</v>
      </c>
      <c r="E23" s="37">
        <v>100</v>
      </c>
      <c r="F23" s="37">
        <f t="shared" si="0"/>
        <v>100</v>
      </c>
      <c r="G23" s="37" t="s">
        <v>81</v>
      </c>
      <c r="H23" s="37" t="s">
        <v>81</v>
      </c>
      <c r="I23" s="37" t="s">
        <v>81</v>
      </c>
      <c r="J23" s="37" t="s">
        <v>81</v>
      </c>
      <c r="K23" s="37" t="s">
        <v>81</v>
      </c>
      <c r="L23" s="37" t="s">
        <v>81</v>
      </c>
      <c r="M23" s="37" t="s">
        <v>81</v>
      </c>
      <c r="N23" s="37">
        <v>1</v>
      </c>
      <c r="O23" s="43">
        <v>4672.8900000000003</v>
      </c>
      <c r="P23" s="43">
        <v>4672.8900000000003</v>
      </c>
      <c r="Q23" s="43">
        <v>4672.8900000000003</v>
      </c>
      <c r="R23" s="40">
        <f t="shared" si="1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v>4</v>
      </c>
      <c r="AA23" s="37" t="s">
        <v>82</v>
      </c>
    </row>
    <row r="24" spans="1:27" s="44" customFormat="1" ht="27" customHeight="1" x14ac:dyDescent="0.25">
      <c r="A24" s="37" t="s">
        <v>32</v>
      </c>
      <c r="B24" s="37" t="s">
        <v>147</v>
      </c>
      <c r="C24" s="38" t="s">
        <v>120</v>
      </c>
      <c r="D24" s="37">
        <v>100</v>
      </c>
      <c r="E24" s="37">
        <v>100</v>
      </c>
      <c r="F24" s="37">
        <f t="shared" si="0"/>
        <v>100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>
        <v>1</v>
      </c>
      <c r="O24" s="43">
        <v>2582.4299999999998</v>
      </c>
      <c r="P24" s="43">
        <v>2582.4299999999998</v>
      </c>
      <c r="Q24" s="43">
        <v>2580.33</v>
      </c>
      <c r="R24" s="40">
        <f t="shared" si="1"/>
        <v>99.918681242085952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v>4</v>
      </c>
      <c r="AA24" s="42" t="s">
        <v>82</v>
      </c>
    </row>
    <row r="25" spans="1:27" s="44" customFormat="1" ht="21" customHeight="1" x14ac:dyDescent="0.25">
      <c r="A25" s="37" t="s">
        <v>33</v>
      </c>
      <c r="B25" s="37" t="s">
        <v>147</v>
      </c>
      <c r="C25" s="38" t="s">
        <v>121</v>
      </c>
      <c r="D25" s="37">
        <v>100</v>
      </c>
      <c r="E25" s="37">
        <v>100</v>
      </c>
      <c r="F25" s="37">
        <f t="shared" si="0"/>
        <v>100</v>
      </c>
      <c r="G25" s="37" t="s">
        <v>81</v>
      </c>
      <c r="H25" s="37" t="s">
        <v>81</v>
      </c>
      <c r="I25" s="37" t="s">
        <v>81</v>
      </c>
      <c r="J25" s="37" t="s">
        <v>81</v>
      </c>
      <c r="K25" s="37" t="s">
        <v>81</v>
      </c>
      <c r="L25" s="37" t="s">
        <v>81</v>
      </c>
      <c r="M25" s="37" t="s">
        <v>81</v>
      </c>
      <c r="N25" s="37">
        <v>1</v>
      </c>
      <c r="O25" s="43">
        <v>15529.41</v>
      </c>
      <c r="P25" s="43">
        <v>15529.41</v>
      </c>
      <c r="Q25" s="43">
        <v>14134.03</v>
      </c>
      <c r="R25" s="40">
        <f t="shared" si="1"/>
        <v>91.014597463780021</v>
      </c>
      <c r="S25" s="37">
        <v>1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v>4</v>
      </c>
      <c r="AA25" s="37" t="s">
        <v>82</v>
      </c>
    </row>
    <row r="26" spans="1:27" s="44" customFormat="1" ht="28.5" customHeight="1" x14ac:dyDescent="0.25">
      <c r="A26" s="37" t="s">
        <v>34</v>
      </c>
      <c r="B26" s="37" t="s">
        <v>147</v>
      </c>
      <c r="C26" s="38" t="s">
        <v>122</v>
      </c>
      <c r="D26" s="37">
        <v>100</v>
      </c>
      <c r="E26" s="37">
        <v>100</v>
      </c>
      <c r="F26" s="37">
        <f t="shared" si="0"/>
        <v>100</v>
      </c>
      <c r="G26" s="37" t="s">
        <v>81</v>
      </c>
      <c r="H26" s="37" t="s">
        <v>81</v>
      </c>
      <c r="I26" s="37" t="s">
        <v>81</v>
      </c>
      <c r="J26" s="37" t="s">
        <v>81</v>
      </c>
      <c r="K26" s="37" t="s">
        <v>81</v>
      </c>
      <c r="L26" s="37" t="s">
        <v>81</v>
      </c>
      <c r="M26" s="37" t="s">
        <v>81</v>
      </c>
      <c r="N26" s="37">
        <v>1</v>
      </c>
      <c r="O26" s="43">
        <v>2133.7800000000002</v>
      </c>
      <c r="P26" s="43">
        <v>2133.7800000000002</v>
      </c>
      <c r="Q26" s="43">
        <v>1941.19</v>
      </c>
      <c r="R26" s="40">
        <f t="shared" si="1"/>
        <v>90.974233519856767</v>
      </c>
      <c r="S26" s="37">
        <v>1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v>4</v>
      </c>
      <c r="AA26" s="42" t="s">
        <v>82</v>
      </c>
    </row>
    <row r="27" spans="1:27" s="44" customFormat="1" ht="16.5" customHeight="1" x14ac:dyDescent="0.25">
      <c r="A27" s="37" t="s">
        <v>35</v>
      </c>
      <c r="B27" s="37" t="s">
        <v>147</v>
      </c>
      <c r="C27" s="38" t="s">
        <v>123</v>
      </c>
      <c r="D27" s="37">
        <v>100</v>
      </c>
      <c r="E27" s="37">
        <v>100</v>
      </c>
      <c r="F27" s="37">
        <f t="shared" si="0"/>
        <v>100</v>
      </c>
      <c r="G27" s="37" t="s">
        <v>81</v>
      </c>
      <c r="H27" s="37" t="s">
        <v>81</v>
      </c>
      <c r="I27" s="37" t="s">
        <v>81</v>
      </c>
      <c r="J27" s="37" t="s">
        <v>81</v>
      </c>
      <c r="K27" s="37" t="s">
        <v>81</v>
      </c>
      <c r="L27" s="37" t="s">
        <v>81</v>
      </c>
      <c r="M27" s="37" t="s">
        <v>81</v>
      </c>
      <c r="N27" s="37">
        <v>1</v>
      </c>
      <c r="O27" s="43">
        <v>3474.29</v>
      </c>
      <c r="P27" s="43">
        <v>3474.29</v>
      </c>
      <c r="Q27" s="43">
        <v>3452.73</v>
      </c>
      <c r="R27" s="40">
        <f t="shared" si="1"/>
        <v>99.379441554965183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v>4</v>
      </c>
      <c r="AA27" s="37" t="s">
        <v>82</v>
      </c>
    </row>
    <row r="28" spans="1:27" s="44" customFormat="1" ht="17.25" customHeight="1" x14ac:dyDescent="0.25">
      <c r="A28" s="37" t="s">
        <v>36</v>
      </c>
      <c r="B28" s="37" t="s">
        <v>147</v>
      </c>
      <c r="C28" s="38" t="s">
        <v>124</v>
      </c>
      <c r="D28" s="37">
        <v>100</v>
      </c>
      <c r="E28" s="37">
        <v>100</v>
      </c>
      <c r="F28" s="37">
        <f t="shared" si="0"/>
        <v>100</v>
      </c>
      <c r="G28" s="37" t="s">
        <v>81</v>
      </c>
      <c r="H28" s="37" t="s">
        <v>81</v>
      </c>
      <c r="I28" s="37" t="s">
        <v>81</v>
      </c>
      <c r="J28" s="37" t="s">
        <v>81</v>
      </c>
      <c r="K28" s="37" t="s">
        <v>81</v>
      </c>
      <c r="L28" s="37" t="s">
        <v>81</v>
      </c>
      <c r="M28" s="37" t="s">
        <v>81</v>
      </c>
      <c r="N28" s="37">
        <v>1</v>
      </c>
      <c r="O28" s="43">
        <v>3101.44</v>
      </c>
      <c r="P28" s="43">
        <v>3101.44</v>
      </c>
      <c r="Q28" s="43">
        <v>3101.44</v>
      </c>
      <c r="R28" s="40">
        <f t="shared" si="1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v>4</v>
      </c>
      <c r="AA28" s="37" t="s">
        <v>82</v>
      </c>
    </row>
    <row r="29" spans="1:27" s="44" customFormat="1" ht="15.75" x14ac:dyDescent="0.25">
      <c r="A29" s="37" t="s">
        <v>37</v>
      </c>
      <c r="B29" s="37" t="s">
        <v>147</v>
      </c>
      <c r="C29" s="38" t="s">
        <v>125</v>
      </c>
      <c r="D29" s="37">
        <v>100</v>
      </c>
      <c r="E29" s="37">
        <v>100</v>
      </c>
      <c r="F29" s="37">
        <f t="shared" si="0"/>
        <v>100</v>
      </c>
      <c r="G29" s="37" t="s">
        <v>81</v>
      </c>
      <c r="H29" s="37" t="s">
        <v>81</v>
      </c>
      <c r="I29" s="37" t="s">
        <v>81</v>
      </c>
      <c r="J29" s="37" t="s">
        <v>81</v>
      </c>
      <c r="K29" s="37" t="s">
        <v>81</v>
      </c>
      <c r="L29" s="37" t="s">
        <v>81</v>
      </c>
      <c r="M29" s="37" t="s">
        <v>81</v>
      </c>
      <c r="N29" s="37">
        <v>1</v>
      </c>
      <c r="O29" s="43">
        <v>21403.59</v>
      </c>
      <c r="P29" s="43">
        <v>21403.59</v>
      </c>
      <c r="Q29" s="43">
        <v>20936.28</v>
      </c>
      <c r="R29" s="40">
        <f t="shared" si="1"/>
        <v>97.816674679341162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v>4</v>
      </c>
      <c r="AA29" s="37" t="s">
        <v>82</v>
      </c>
    </row>
    <row r="30" spans="1:27" s="44" customFormat="1" ht="15.75" x14ac:dyDescent="0.25">
      <c r="A30" s="37" t="s">
        <v>38</v>
      </c>
      <c r="B30" s="37" t="s">
        <v>147</v>
      </c>
      <c r="C30" s="38" t="s">
        <v>39</v>
      </c>
      <c r="D30" s="37">
        <v>100</v>
      </c>
      <c r="E30" s="37">
        <v>100</v>
      </c>
      <c r="F30" s="37">
        <f t="shared" si="0"/>
        <v>100</v>
      </c>
      <c r="G30" s="37" t="s">
        <v>81</v>
      </c>
      <c r="H30" s="37" t="s">
        <v>81</v>
      </c>
      <c r="I30" s="37" t="s">
        <v>81</v>
      </c>
      <c r="J30" s="37" t="s">
        <v>81</v>
      </c>
      <c r="K30" s="37" t="s">
        <v>81</v>
      </c>
      <c r="L30" s="37" t="s">
        <v>81</v>
      </c>
      <c r="M30" s="37" t="s">
        <v>81</v>
      </c>
      <c r="N30" s="37">
        <v>1</v>
      </c>
      <c r="O30" s="43">
        <v>5381</v>
      </c>
      <c r="P30" s="43">
        <v>5381</v>
      </c>
      <c r="Q30" s="43">
        <v>5358.5</v>
      </c>
      <c r="R30" s="40">
        <f t="shared" si="1"/>
        <v>99.581862107414977</v>
      </c>
      <c r="S30" s="37">
        <v>1</v>
      </c>
      <c r="T30" s="37">
        <v>1</v>
      </c>
      <c r="U30" s="37" t="s">
        <v>81</v>
      </c>
      <c r="V30" s="37">
        <v>1</v>
      </c>
      <c r="W30" s="41">
        <v>1</v>
      </c>
      <c r="X30" s="37" t="s">
        <v>81</v>
      </c>
      <c r="Y30" s="37">
        <v>1</v>
      </c>
      <c r="Z30" s="37">
        <v>4</v>
      </c>
      <c r="AA30" s="42" t="s">
        <v>82</v>
      </c>
    </row>
    <row r="31" spans="1:27" s="44" customFormat="1" ht="15.75" x14ac:dyDescent="0.25">
      <c r="A31" s="37" t="s">
        <v>40</v>
      </c>
      <c r="B31" s="37" t="s">
        <v>147</v>
      </c>
      <c r="C31" s="38" t="s">
        <v>41</v>
      </c>
      <c r="D31" s="37">
        <v>100</v>
      </c>
      <c r="E31" s="37">
        <v>100</v>
      </c>
      <c r="F31" s="37">
        <f t="shared" si="0"/>
        <v>100</v>
      </c>
      <c r="G31" s="37" t="s">
        <v>81</v>
      </c>
      <c r="H31" s="37" t="s">
        <v>81</v>
      </c>
      <c r="I31" s="37" t="s">
        <v>81</v>
      </c>
      <c r="J31" s="37" t="s">
        <v>81</v>
      </c>
      <c r="K31" s="37" t="s">
        <v>81</v>
      </c>
      <c r="L31" s="37" t="s">
        <v>81</v>
      </c>
      <c r="M31" s="37" t="s">
        <v>81</v>
      </c>
      <c r="N31" s="37">
        <v>1</v>
      </c>
      <c r="O31" s="43">
        <v>20738.82</v>
      </c>
      <c r="P31" s="43">
        <v>20738.82</v>
      </c>
      <c r="Q31" s="43">
        <v>20738.82</v>
      </c>
      <c r="R31" s="40">
        <f t="shared" si="1"/>
        <v>100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v>4</v>
      </c>
      <c r="AA31" s="42" t="s">
        <v>82</v>
      </c>
    </row>
    <row r="32" spans="1:27" s="44" customFormat="1" ht="15.75" x14ac:dyDescent="0.25">
      <c r="A32" s="37" t="s">
        <v>42</v>
      </c>
      <c r="B32" s="37" t="s">
        <v>147</v>
      </c>
      <c r="C32" s="38" t="s">
        <v>43</v>
      </c>
      <c r="D32" s="37">
        <v>100</v>
      </c>
      <c r="E32" s="37">
        <v>100</v>
      </c>
      <c r="F32" s="37">
        <f t="shared" si="0"/>
        <v>100</v>
      </c>
      <c r="G32" s="37" t="s">
        <v>81</v>
      </c>
      <c r="H32" s="37" t="s">
        <v>81</v>
      </c>
      <c r="I32" s="37" t="s">
        <v>81</v>
      </c>
      <c r="J32" s="37" t="s">
        <v>81</v>
      </c>
      <c r="K32" s="37" t="s">
        <v>81</v>
      </c>
      <c r="L32" s="37" t="s">
        <v>81</v>
      </c>
      <c r="M32" s="37" t="s">
        <v>81</v>
      </c>
      <c r="N32" s="37">
        <v>1</v>
      </c>
      <c r="O32" s="43">
        <v>25348.9</v>
      </c>
      <c r="P32" s="43">
        <v>25348.9</v>
      </c>
      <c r="Q32" s="43">
        <v>25090.19</v>
      </c>
      <c r="R32" s="40">
        <f t="shared" si="1"/>
        <v>98.979403445514393</v>
      </c>
      <c r="S32" s="37">
        <v>1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v>4</v>
      </c>
      <c r="AA32" s="37" t="s">
        <v>82</v>
      </c>
    </row>
    <row r="33" spans="1:27" s="44" customFormat="1" ht="15.75" x14ac:dyDescent="0.25">
      <c r="A33" s="37" t="s">
        <v>44</v>
      </c>
      <c r="B33" s="37" t="s">
        <v>147</v>
      </c>
      <c r="C33" s="38" t="s">
        <v>45</v>
      </c>
      <c r="D33" s="37">
        <v>100</v>
      </c>
      <c r="E33" s="37">
        <v>100</v>
      </c>
      <c r="F33" s="37">
        <f t="shared" si="0"/>
        <v>100</v>
      </c>
      <c r="G33" s="37" t="s">
        <v>81</v>
      </c>
      <c r="H33" s="37" t="s">
        <v>81</v>
      </c>
      <c r="I33" s="37" t="s">
        <v>81</v>
      </c>
      <c r="J33" s="37" t="s">
        <v>81</v>
      </c>
      <c r="K33" s="37" t="s">
        <v>81</v>
      </c>
      <c r="L33" s="37" t="s">
        <v>81</v>
      </c>
      <c r="M33" s="37" t="s">
        <v>81</v>
      </c>
      <c r="N33" s="37">
        <v>1</v>
      </c>
      <c r="O33" s="43">
        <v>7206.77</v>
      </c>
      <c r="P33" s="43">
        <v>7206.77</v>
      </c>
      <c r="Q33" s="43">
        <v>6563.1</v>
      </c>
      <c r="R33" s="40">
        <f t="shared" si="1"/>
        <v>91.068536945122432</v>
      </c>
      <c r="S33" s="37">
        <v>1</v>
      </c>
      <c r="T33" s="37">
        <v>1</v>
      </c>
      <c r="U33" s="37" t="s">
        <v>81</v>
      </c>
      <c r="V33" s="37">
        <v>1</v>
      </c>
      <c r="W33" s="37">
        <v>1</v>
      </c>
      <c r="X33" s="37" t="s">
        <v>81</v>
      </c>
      <c r="Y33" s="37">
        <v>1</v>
      </c>
      <c r="Z33" s="37">
        <v>4</v>
      </c>
      <c r="AA33" s="37" t="s">
        <v>82</v>
      </c>
    </row>
    <row r="34" spans="1:27" s="44" customFormat="1" ht="15.75" x14ac:dyDescent="0.25">
      <c r="A34" s="37" t="s">
        <v>46</v>
      </c>
      <c r="B34" s="37" t="s">
        <v>147</v>
      </c>
      <c r="C34" s="38" t="s">
        <v>47</v>
      </c>
      <c r="D34" s="37">
        <v>100</v>
      </c>
      <c r="E34" s="37">
        <v>100</v>
      </c>
      <c r="F34" s="37">
        <f t="shared" si="0"/>
        <v>100</v>
      </c>
      <c r="G34" s="37" t="s">
        <v>81</v>
      </c>
      <c r="H34" s="37" t="s">
        <v>81</v>
      </c>
      <c r="I34" s="37" t="s">
        <v>81</v>
      </c>
      <c r="J34" s="37" t="s">
        <v>81</v>
      </c>
      <c r="K34" s="37" t="s">
        <v>81</v>
      </c>
      <c r="L34" s="37" t="s">
        <v>81</v>
      </c>
      <c r="M34" s="37" t="s">
        <v>81</v>
      </c>
      <c r="N34" s="37">
        <v>1</v>
      </c>
      <c r="O34" s="43">
        <v>6810.69</v>
      </c>
      <c r="P34" s="43">
        <v>6810.69</v>
      </c>
      <c r="Q34" s="43">
        <v>6595.52</v>
      </c>
      <c r="R34" s="40">
        <f t="shared" si="1"/>
        <v>96.840701896577315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v>4</v>
      </c>
      <c r="AA34" s="37" t="s">
        <v>82</v>
      </c>
    </row>
    <row r="35" spans="1:27" s="44" customFormat="1" ht="15.75" x14ac:dyDescent="0.25">
      <c r="A35" s="37" t="s">
        <v>48</v>
      </c>
      <c r="B35" s="37" t="s">
        <v>147</v>
      </c>
      <c r="C35" s="38" t="s">
        <v>49</v>
      </c>
      <c r="D35" s="37">
        <v>100</v>
      </c>
      <c r="E35" s="37">
        <v>100</v>
      </c>
      <c r="F35" s="37">
        <f t="shared" si="0"/>
        <v>100</v>
      </c>
      <c r="G35" s="37" t="s">
        <v>81</v>
      </c>
      <c r="H35" s="37" t="s">
        <v>81</v>
      </c>
      <c r="I35" s="37" t="s">
        <v>81</v>
      </c>
      <c r="J35" s="37" t="s">
        <v>81</v>
      </c>
      <c r="K35" s="37" t="s">
        <v>81</v>
      </c>
      <c r="L35" s="37" t="s">
        <v>81</v>
      </c>
      <c r="M35" s="37" t="s">
        <v>81</v>
      </c>
      <c r="N35" s="37">
        <v>1</v>
      </c>
      <c r="O35" s="43">
        <v>8637.98</v>
      </c>
      <c r="P35" s="43">
        <v>8637.98</v>
      </c>
      <c r="Q35" s="43">
        <v>8239.02</v>
      </c>
      <c r="R35" s="40">
        <f t="shared" si="1"/>
        <v>95.381327578901548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v>4</v>
      </c>
      <c r="AA35" s="37" t="s">
        <v>82</v>
      </c>
    </row>
    <row r="36" spans="1:27" s="44" customFormat="1" ht="15.75" x14ac:dyDescent="0.25">
      <c r="A36" s="37" t="s">
        <v>50</v>
      </c>
      <c r="B36" s="37" t="s">
        <v>147</v>
      </c>
      <c r="C36" s="38" t="s">
        <v>51</v>
      </c>
      <c r="D36" s="37">
        <v>100</v>
      </c>
      <c r="E36" s="37">
        <v>100</v>
      </c>
      <c r="F36" s="37">
        <f t="shared" si="0"/>
        <v>100</v>
      </c>
      <c r="G36" s="37" t="s">
        <v>81</v>
      </c>
      <c r="H36" s="37" t="s">
        <v>81</v>
      </c>
      <c r="I36" s="37" t="s">
        <v>81</v>
      </c>
      <c r="J36" s="37" t="s">
        <v>81</v>
      </c>
      <c r="K36" s="37" t="s">
        <v>81</v>
      </c>
      <c r="L36" s="37" t="s">
        <v>81</v>
      </c>
      <c r="M36" s="37" t="s">
        <v>81</v>
      </c>
      <c r="N36" s="37">
        <v>1</v>
      </c>
      <c r="O36" s="43">
        <v>10813.89</v>
      </c>
      <c r="P36" s="43">
        <v>10813.89</v>
      </c>
      <c r="Q36" s="43">
        <v>10541.98</v>
      </c>
      <c r="R36" s="40">
        <f t="shared" si="1"/>
        <v>97.485548678597624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v>4</v>
      </c>
      <c r="AA36" s="37" t="s">
        <v>82</v>
      </c>
    </row>
    <row r="37" spans="1:27" s="44" customFormat="1" ht="15.75" x14ac:dyDescent="0.25">
      <c r="A37" s="37" t="s">
        <v>52</v>
      </c>
      <c r="B37" s="37" t="s">
        <v>147</v>
      </c>
      <c r="C37" s="38" t="s">
        <v>53</v>
      </c>
      <c r="D37" s="37">
        <v>100</v>
      </c>
      <c r="E37" s="37">
        <v>88.7</v>
      </c>
      <c r="F37" s="37">
        <f t="shared" si="0"/>
        <v>88.7</v>
      </c>
      <c r="G37" s="37" t="s">
        <v>81</v>
      </c>
      <c r="H37" s="37" t="s">
        <v>81</v>
      </c>
      <c r="I37" s="37" t="s">
        <v>81</v>
      </c>
      <c r="J37" s="37" t="s">
        <v>81</v>
      </c>
      <c r="K37" s="37" t="s">
        <v>81</v>
      </c>
      <c r="L37" s="37" t="s">
        <v>81</v>
      </c>
      <c r="M37" s="37" t="s">
        <v>81</v>
      </c>
      <c r="N37" s="37">
        <v>1</v>
      </c>
      <c r="O37" s="43">
        <v>12942</v>
      </c>
      <c r="P37" s="43">
        <v>12942</v>
      </c>
      <c r="Q37" s="43">
        <v>11480.02</v>
      </c>
      <c r="R37" s="40">
        <f t="shared" si="1"/>
        <v>88.703600679956736</v>
      </c>
      <c r="S37" s="37">
        <v>0.5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v>3.5</v>
      </c>
      <c r="AA37" s="37" t="s">
        <v>82</v>
      </c>
    </row>
    <row r="38" spans="1:27" s="44" customFormat="1" ht="15.75" x14ac:dyDescent="0.25">
      <c r="A38" s="37" t="s">
        <v>54</v>
      </c>
      <c r="B38" s="37" t="s">
        <v>147</v>
      </c>
      <c r="C38" s="38" t="s">
        <v>55</v>
      </c>
      <c r="D38" s="37">
        <v>100</v>
      </c>
      <c r="E38" s="37">
        <v>100</v>
      </c>
      <c r="F38" s="37">
        <v>100</v>
      </c>
      <c r="G38" s="37" t="s">
        <v>81</v>
      </c>
      <c r="H38" s="37" t="s">
        <v>81</v>
      </c>
      <c r="I38" s="37" t="s">
        <v>81</v>
      </c>
      <c r="J38" s="37" t="s">
        <v>81</v>
      </c>
      <c r="K38" s="37" t="s">
        <v>81</v>
      </c>
      <c r="L38" s="37" t="s">
        <v>81</v>
      </c>
      <c r="M38" s="37" t="s">
        <v>81</v>
      </c>
      <c r="N38" s="37">
        <v>1</v>
      </c>
      <c r="O38" s="43">
        <v>5224.7299999999996</v>
      </c>
      <c r="P38" s="43">
        <v>5224.7299999999996</v>
      </c>
      <c r="Q38" s="43">
        <v>5218.6099999999997</v>
      </c>
      <c r="R38" s="40">
        <f t="shared" si="1"/>
        <v>99.88286476047567</v>
      </c>
      <c r="S38" s="37">
        <v>1</v>
      </c>
      <c r="T38" s="37">
        <v>1</v>
      </c>
      <c r="U38" s="37" t="s">
        <v>81</v>
      </c>
      <c r="V38" s="37">
        <v>1</v>
      </c>
      <c r="W38" s="37">
        <v>1</v>
      </c>
      <c r="X38" s="37" t="s">
        <v>81</v>
      </c>
      <c r="Y38" s="37">
        <v>1</v>
      </c>
      <c r="Z38" s="37">
        <v>4</v>
      </c>
      <c r="AA38" s="37" t="s">
        <v>82</v>
      </c>
    </row>
    <row r="39" spans="1:27" s="44" customFormat="1" ht="15.75" x14ac:dyDescent="0.25">
      <c r="A39" s="37" t="s">
        <v>56</v>
      </c>
      <c r="B39" s="37" t="s">
        <v>147</v>
      </c>
      <c r="C39" s="38" t="s">
        <v>57</v>
      </c>
      <c r="D39" s="37">
        <v>100</v>
      </c>
      <c r="E39" s="37">
        <v>100</v>
      </c>
      <c r="F39" s="37">
        <f t="shared" si="0"/>
        <v>100</v>
      </c>
      <c r="G39" s="37" t="s">
        <v>81</v>
      </c>
      <c r="H39" s="37" t="s">
        <v>81</v>
      </c>
      <c r="I39" s="37" t="s">
        <v>81</v>
      </c>
      <c r="J39" s="37" t="s">
        <v>81</v>
      </c>
      <c r="K39" s="37" t="s">
        <v>81</v>
      </c>
      <c r="L39" s="37" t="s">
        <v>81</v>
      </c>
      <c r="M39" s="37" t="s">
        <v>81</v>
      </c>
      <c r="N39" s="37">
        <v>1</v>
      </c>
      <c r="O39" s="43">
        <v>17560.87</v>
      </c>
      <c r="P39" s="43">
        <v>17560.87</v>
      </c>
      <c r="Q39" s="43">
        <v>15902.02</v>
      </c>
      <c r="R39" s="40">
        <f t="shared" si="1"/>
        <v>90.553714024419079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v>4</v>
      </c>
      <c r="AA39" s="37" t="s">
        <v>82</v>
      </c>
    </row>
    <row r="40" spans="1:27" s="44" customFormat="1" ht="15.75" x14ac:dyDescent="0.25">
      <c r="A40" s="37" t="s">
        <v>58</v>
      </c>
      <c r="B40" s="37" t="s">
        <v>147</v>
      </c>
      <c r="C40" s="38" t="s">
        <v>59</v>
      </c>
      <c r="D40" s="37">
        <v>100</v>
      </c>
      <c r="E40" s="37">
        <v>100</v>
      </c>
      <c r="F40" s="37">
        <f t="shared" si="0"/>
        <v>100</v>
      </c>
      <c r="G40" s="37" t="s">
        <v>81</v>
      </c>
      <c r="H40" s="37" t="s">
        <v>81</v>
      </c>
      <c r="I40" s="37" t="s">
        <v>81</v>
      </c>
      <c r="J40" s="37" t="s">
        <v>81</v>
      </c>
      <c r="K40" s="37" t="s">
        <v>81</v>
      </c>
      <c r="L40" s="37" t="s">
        <v>81</v>
      </c>
      <c r="M40" s="37" t="s">
        <v>81</v>
      </c>
      <c r="N40" s="37">
        <v>1</v>
      </c>
      <c r="O40" s="43">
        <v>20288.86</v>
      </c>
      <c r="P40" s="43">
        <v>20288.86</v>
      </c>
      <c r="Q40" s="43">
        <v>19834.990000000002</v>
      </c>
      <c r="R40" s="40">
        <f t="shared" si="1"/>
        <v>97.762959574860304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v>4</v>
      </c>
      <c r="AA40" s="37" t="s">
        <v>82</v>
      </c>
    </row>
    <row r="41" spans="1:27" s="44" customFormat="1" ht="15.75" x14ac:dyDescent="0.25">
      <c r="A41" s="37" t="s">
        <v>60</v>
      </c>
      <c r="B41" s="37" t="s">
        <v>147</v>
      </c>
      <c r="C41" s="38" t="s">
        <v>61</v>
      </c>
      <c r="D41" s="37">
        <v>100</v>
      </c>
      <c r="E41" s="37">
        <v>100</v>
      </c>
      <c r="F41" s="37">
        <f t="shared" si="0"/>
        <v>100</v>
      </c>
      <c r="G41" s="37" t="s">
        <v>81</v>
      </c>
      <c r="H41" s="37" t="s">
        <v>81</v>
      </c>
      <c r="I41" s="37" t="s">
        <v>81</v>
      </c>
      <c r="J41" s="37" t="s">
        <v>81</v>
      </c>
      <c r="K41" s="37" t="s">
        <v>81</v>
      </c>
      <c r="L41" s="37" t="s">
        <v>81</v>
      </c>
      <c r="M41" s="37" t="s">
        <v>81</v>
      </c>
      <c r="N41" s="37">
        <v>1</v>
      </c>
      <c r="O41" s="43">
        <v>13149.19</v>
      </c>
      <c r="P41" s="43">
        <v>13149.19</v>
      </c>
      <c r="Q41" s="43">
        <v>13022.45</v>
      </c>
      <c r="R41" s="40">
        <f t="shared" si="1"/>
        <v>99.036138347685295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v>4</v>
      </c>
      <c r="AA41" s="37" t="s">
        <v>82</v>
      </c>
    </row>
    <row r="42" spans="1:27" s="44" customFormat="1" ht="15.75" x14ac:dyDescent="0.25">
      <c r="A42" s="37" t="s">
        <v>62</v>
      </c>
      <c r="B42" s="37" t="s">
        <v>147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 t="s">
        <v>81</v>
      </c>
      <c r="H42" s="37" t="s">
        <v>81</v>
      </c>
      <c r="I42" s="37" t="s">
        <v>81</v>
      </c>
      <c r="J42" s="37" t="s">
        <v>81</v>
      </c>
      <c r="K42" s="37" t="s">
        <v>81</v>
      </c>
      <c r="L42" s="37" t="s">
        <v>81</v>
      </c>
      <c r="M42" s="37" t="s">
        <v>81</v>
      </c>
      <c r="N42" s="37">
        <v>1</v>
      </c>
      <c r="O42" s="43">
        <v>5089.17</v>
      </c>
      <c r="P42" s="43">
        <v>5089.17</v>
      </c>
      <c r="Q42" s="43">
        <v>5089.17</v>
      </c>
      <c r="R42" s="40">
        <f t="shared" si="1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v>4</v>
      </c>
      <c r="AA42" s="37" t="s">
        <v>82</v>
      </c>
    </row>
    <row r="43" spans="1:27" s="44" customFormat="1" ht="15.75" x14ac:dyDescent="0.25">
      <c r="A43" s="37" t="s">
        <v>64</v>
      </c>
      <c r="B43" s="37" t="s">
        <v>147</v>
      </c>
      <c r="C43" s="38" t="s">
        <v>65</v>
      </c>
      <c r="D43" s="37">
        <v>100</v>
      </c>
      <c r="E43" s="37">
        <v>100</v>
      </c>
      <c r="F43" s="37">
        <f t="shared" si="0"/>
        <v>100</v>
      </c>
      <c r="G43" s="37" t="s">
        <v>81</v>
      </c>
      <c r="H43" s="37" t="s">
        <v>81</v>
      </c>
      <c r="I43" s="37" t="s">
        <v>81</v>
      </c>
      <c r="J43" s="37" t="s">
        <v>81</v>
      </c>
      <c r="K43" s="37" t="s">
        <v>81</v>
      </c>
      <c r="L43" s="37" t="s">
        <v>81</v>
      </c>
      <c r="M43" s="37" t="s">
        <v>81</v>
      </c>
      <c r="N43" s="37">
        <v>1</v>
      </c>
      <c r="O43" s="43">
        <v>5926.36</v>
      </c>
      <c r="P43" s="43">
        <v>5926.36</v>
      </c>
      <c r="Q43" s="43">
        <v>5926.36</v>
      </c>
      <c r="R43" s="40">
        <f t="shared" si="1"/>
        <v>100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v>4</v>
      </c>
      <c r="AA43" s="37" t="s">
        <v>82</v>
      </c>
    </row>
    <row r="44" spans="1:27" s="44" customFormat="1" ht="15.75" x14ac:dyDescent="0.25">
      <c r="A44" s="37" t="s">
        <v>66</v>
      </c>
      <c r="B44" s="37" t="s">
        <v>147</v>
      </c>
      <c r="C44" s="38" t="s">
        <v>67</v>
      </c>
      <c r="D44" s="37">
        <v>100</v>
      </c>
      <c r="E44" s="37">
        <v>100</v>
      </c>
      <c r="F44" s="37">
        <f t="shared" si="0"/>
        <v>100</v>
      </c>
      <c r="G44" s="37" t="s">
        <v>81</v>
      </c>
      <c r="H44" s="37" t="s">
        <v>81</v>
      </c>
      <c r="I44" s="37" t="s">
        <v>81</v>
      </c>
      <c r="J44" s="37" t="s">
        <v>81</v>
      </c>
      <c r="K44" s="37" t="s">
        <v>81</v>
      </c>
      <c r="L44" s="37" t="s">
        <v>81</v>
      </c>
      <c r="M44" s="37" t="s">
        <v>81</v>
      </c>
      <c r="N44" s="37">
        <v>1</v>
      </c>
      <c r="O44" s="43">
        <v>40040.080000000002</v>
      </c>
      <c r="P44" s="43">
        <v>40040.080000000002</v>
      </c>
      <c r="Q44" s="43">
        <v>40040.080000000002</v>
      </c>
      <c r="R44" s="40">
        <f t="shared" si="1"/>
        <v>100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v>4</v>
      </c>
      <c r="AA44" s="37" t="s">
        <v>82</v>
      </c>
    </row>
    <row r="45" spans="1:27" s="44" customFormat="1" ht="15.75" x14ac:dyDescent="0.25">
      <c r="A45" s="37" t="s">
        <v>68</v>
      </c>
      <c r="B45" s="37" t="s">
        <v>147</v>
      </c>
      <c r="C45" s="38" t="s">
        <v>69</v>
      </c>
      <c r="D45" s="37">
        <v>100</v>
      </c>
      <c r="E45" s="37">
        <v>100</v>
      </c>
      <c r="F45" s="37">
        <f t="shared" si="0"/>
        <v>100</v>
      </c>
      <c r="G45" s="37" t="s">
        <v>81</v>
      </c>
      <c r="H45" s="37" t="s">
        <v>81</v>
      </c>
      <c r="I45" s="37" t="s">
        <v>81</v>
      </c>
      <c r="J45" s="37" t="s">
        <v>81</v>
      </c>
      <c r="K45" s="37" t="s">
        <v>81</v>
      </c>
      <c r="L45" s="37" t="s">
        <v>81</v>
      </c>
      <c r="M45" s="37" t="s">
        <v>81</v>
      </c>
      <c r="N45" s="37">
        <v>1</v>
      </c>
      <c r="O45" s="43">
        <v>8789.9</v>
      </c>
      <c r="P45" s="43">
        <v>8789.9</v>
      </c>
      <c r="Q45" s="43">
        <v>8713.8700000000008</v>
      </c>
      <c r="R45" s="40">
        <f t="shared" si="1"/>
        <v>99.135029977587934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v>4</v>
      </c>
      <c r="AA45" s="37" t="s">
        <v>82</v>
      </c>
    </row>
    <row r="46" spans="1:27" s="44" customFormat="1" ht="15.75" x14ac:dyDescent="0.25">
      <c r="A46" s="37" t="s">
        <v>70</v>
      </c>
      <c r="B46" s="37" t="s">
        <v>147</v>
      </c>
      <c r="C46" s="38" t="s">
        <v>71</v>
      </c>
      <c r="D46" s="37">
        <v>100</v>
      </c>
      <c r="E46" s="37">
        <v>100</v>
      </c>
      <c r="F46" s="37">
        <v>100</v>
      </c>
      <c r="G46" s="37" t="s">
        <v>81</v>
      </c>
      <c r="H46" s="37" t="s">
        <v>81</v>
      </c>
      <c r="I46" s="37" t="s">
        <v>81</v>
      </c>
      <c r="J46" s="37" t="s">
        <v>81</v>
      </c>
      <c r="K46" s="37" t="s">
        <v>81</v>
      </c>
      <c r="L46" s="37" t="s">
        <v>81</v>
      </c>
      <c r="M46" s="37" t="s">
        <v>81</v>
      </c>
      <c r="N46" s="37">
        <v>1</v>
      </c>
      <c r="O46" s="43">
        <v>105638.99</v>
      </c>
      <c r="P46" s="43">
        <v>105638.99</v>
      </c>
      <c r="Q46" s="43">
        <v>105538.52</v>
      </c>
      <c r="R46" s="40">
        <f t="shared" si="1"/>
        <v>99.904893070257486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v>4</v>
      </c>
      <c r="AA46" s="37" t="s">
        <v>82</v>
      </c>
    </row>
    <row r="47" spans="1:27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21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5.75" x14ac:dyDescent="0.25">
      <c r="A48" s="13"/>
      <c r="B48" s="13"/>
      <c r="C48" s="15" t="s">
        <v>128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9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5.75" x14ac:dyDescent="0.25">
      <c r="A50" s="13"/>
      <c r="B50" s="13"/>
      <c r="C50" s="15" t="s">
        <v>93</v>
      </c>
      <c r="D50" s="15"/>
      <c r="E50" s="15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</sheetData>
  <mergeCells count="44">
    <mergeCell ref="E11:E12"/>
    <mergeCell ref="G10:I10"/>
    <mergeCell ref="J9:L9"/>
    <mergeCell ref="J10:L10"/>
    <mergeCell ref="M7:N9"/>
    <mergeCell ref="M10:M12"/>
    <mergeCell ref="N10:N12"/>
    <mergeCell ref="A6:A12"/>
    <mergeCell ref="C6:C12"/>
    <mergeCell ref="F11:F12"/>
    <mergeCell ref="H11:H12"/>
    <mergeCell ref="D7:L8"/>
    <mergeCell ref="G11:G12"/>
    <mergeCell ref="D11:D12"/>
    <mergeCell ref="J11:J12"/>
    <mergeCell ref="I11:I12"/>
    <mergeCell ref="K11:K12"/>
    <mergeCell ref="L11:L12"/>
    <mergeCell ref="D9:F9"/>
    <mergeCell ref="D10:F10"/>
    <mergeCell ref="G9:I9"/>
    <mergeCell ref="D6:Y6"/>
    <mergeCell ref="U10:U12"/>
    <mergeCell ref="R10:R12"/>
    <mergeCell ref="S10:S12"/>
    <mergeCell ref="T7:V9"/>
    <mergeCell ref="T10:T12"/>
    <mergeCell ref="Y10:Y12"/>
    <mergeCell ref="B6:B12"/>
    <mergeCell ref="P10:P12"/>
    <mergeCell ref="A2:AA2"/>
    <mergeCell ref="A1:AA1"/>
    <mergeCell ref="A3:AA3"/>
    <mergeCell ref="A5:AA5"/>
    <mergeCell ref="A4:AA4"/>
    <mergeCell ref="V10:V12"/>
    <mergeCell ref="O7:S9"/>
    <mergeCell ref="Z6:Z12"/>
    <mergeCell ref="AA6:AA12"/>
    <mergeCell ref="W7:Y9"/>
    <mergeCell ref="W10:W12"/>
    <mergeCell ref="X10:X12"/>
    <mergeCell ref="O10:O12"/>
    <mergeCell ref="Q10:Q12"/>
  </mergeCells>
  <pageMargins left="0.70866141732283472" right="0.39370078740157483" top="0.3937007874015748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54"/>
  <sheetViews>
    <sheetView topLeftCell="A40" zoomScale="70" zoomScaleNormal="70" workbookViewId="0">
      <selection activeCell="F57" sqref="F57"/>
    </sheetView>
  </sheetViews>
  <sheetFormatPr defaultRowHeight="15" x14ac:dyDescent="0.25"/>
  <cols>
    <col min="1" max="1" width="10.28515625" customWidth="1"/>
    <col min="2" max="2" width="41.7109375" customWidth="1"/>
    <col min="3" max="3" width="68.5703125" customWidth="1"/>
    <col min="4" max="4" width="9.85546875" customWidth="1"/>
    <col min="5" max="5" width="11.42578125" customWidth="1"/>
    <col min="6" max="12" width="12.140625" customWidth="1"/>
    <col min="13" max="13" width="11" customWidth="1"/>
    <col min="14" max="14" width="10.5703125" customWidth="1"/>
    <col min="15" max="16" width="13" customWidth="1"/>
    <col min="17" max="17" width="13.5703125" customWidth="1"/>
    <col min="18" max="19" width="13.42578125" customWidth="1"/>
    <col min="20" max="20" width="12.5703125" style="10" customWidth="1"/>
    <col min="21" max="21" width="11.5703125" customWidth="1"/>
    <col min="22" max="22" width="10.7109375" customWidth="1"/>
    <col min="23" max="23" width="12.28515625" customWidth="1"/>
    <col min="24" max="24" width="12.85546875" customWidth="1"/>
    <col min="25" max="25" width="11.7109375" customWidth="1"/>
    <col min="26" max="26" width="13.28515625" customWidth="1"/>
    <col min="27" max="27" width="16.85546875" customWidth="1"/>
    <col min="28" max="28" width="13.140625" customWidth="1"/>
    <col min="29" max="29" width="19.7109375" customWidth="1"/>
    <col min="30" max="30" width="17.28515625" customWidth="1"/>
    <col min="31" max="31" width="13.5703125" hidden="1" customWidth="1"/>
    <col min="32" max="32" width="17.85546875" customWidth="1"/>
    <col min="33" max="33" width="17.42578125" customWidth="1"/>
  </cols>
  <sheetData>
    <row r="1" spans="1:32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2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</row>
    <row r="3" spans="1:32" ht="51.75" customHeight="1" x14ac:dyDescent="0.3">
      <c r="A3" s="109" t="s">
        <v>94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ht="18.75" x14ac:dyDescent="0.3">
      <c r="A4" s="107" t="s">
        <v>155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2" ht="71.25" customHeight="1" x14ac:dyDescent="0.25">
      <c r="A5" s="108" t="s">
        <v>130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</row>
    <row r="6" spans="1:32" ht="35.25" customHeight="1" x14ac:dyDescent="0.25">
      <c r="A6" s="78" t="s">
        <v>3</v>
      </c>
      <c r="B6" s="76" t="s">
        <v>145</v>
      </c>
      <c r="C6" s="78" t="s">
        <v>8</v>
      </c>
      <c r="D6" s="85" t="s">
        <v>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7"/>
      <c r="AC6" s="78" t="s">
        <v>0</v>
      </c>
      <c r="AD6" s="78" t="s">
        <v>106</v>
      </c>
      <c r="AE6" s="117" t="s">
        <v>97</v>
      </c>
    </row>
    <row r="7" spans="1:32" ht="19.5" customHeight="1" x14ac:dyDescent="0.25">
      <c r="A7" s="78"/>
      <c r="B7" s="80"/>
      <c r="C7" s="78"/>
      <c r="D7" s="78" t="s">
        <v>22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6" t="s">
        <v>135</v>
      </c>
      <c r="Q7" s="91" t="s">
        <v>19</v>
      </c>
      <c r="R7" s="94" t="s">
        <v>13</v>
      </c>
      <c r="S7" s="95"/>
      <c r="T7" s="95"/>
      <c r="U7" s="95"/>
      <c r="V7" s="91"/>
      <c r="W7" s="94" t="s">
        <v>4</v>
      </c>
      <c r="X7" s="95"/>
      <c r="Y7" s="91"/>
      <c r="Z7" s="94" t="s">
        <v>2</v>
      </c>
      <c r="AA7" s="95"/>
      <c r="AB7" s="91"/>
      <c r="AC7" s="78"/>
      <c r="AD7" s="78"/>
      <c r="AE7" s="118"/>
    </row>
    <row r="8" spans="1:32" ht="33.75" customHeight="1" x14ac:dyDescent="0.25">
      <c r="A8" s="78"/>
      <c r="B8" s="8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80"/>
      <c r="Q8" s="92"/>
      <c r="R8" s="96"/>
      <c r="S8" s="97"/>
      <c r="T8" s="97"/>
      <c r="U8" s="97"/>
      <c r="V8" s="92"/>
      <c r="W8" s="96"/>
      <c r="X8" s="97"/>
      <c r="Y8" s="92"/>
      <c r="Z8" s="96"/>
      <c r="AA8" s="97"/>
      <c r="AB8" s="92"/>
      <c r="AC8" s="78"/>
      <c r="AD8" s="78"/>
      <c r="AE8" s="118"/>
    </row>
    <row r="9" spans="1:32" ht="192.75" customHeight="1" x14ac:dyDescent="0.25">
      <c r="A9" s="78"/>
      <c r="B9" s="80"/>
      <c r="C9" s="78"/>
      <c r="D9" s="104" t="s">
        <v>76</v>
      </c>
      <c r="E9" s="105"/>
      <c r="F9" s="106"/>
      <c r="G9" s="104" t="s">
        <v>75</v>
      </c>
      <c r="H9" s="105"/>
      <c r="I9" s="106"/>
      <c r="J9" s="104" t="s">
        <v>136</v>
      </c>
      <c r="K9" s="105"/>
      <c r="L9" s="106"/>
      <c r="M9" s="104" t="s">
        <v>137</v>
      </c>
      <c r="N9" s="105"/>
      <c r="O9" s="106"/>
      <c r="P9" s="80"/>
      <c r="Q9" s="93"/>
      <c r="R9" s="96"/>
      <c r="S9" s="97"/>
      <c r="T9" s="97"/>
      <c r="U9" s="97"/>
      <c r="V9" s="92"/>
      <c r="W9" s="96"/>
      <c r="X9" s="97"/>
      <c r="Y9" s="92"/>
      <c r="Z9" s="96"/>
      <c r="AA9" s="97"/>
      <c r="AB9" s="92"/>
      <c r="AC9" s="78"/>
      <c r="AD9" s="78"/>
      <c r="AE9" s="118"/>
    </row>
    <row r="10" spans="1:32" ht="32.25" customHeight="1" x14ac:dyDescent="0.25">
      <c r="A10" s="78"/>
      <c r="B10" s="80"/>
      <c r="C10" s="78"/>
      <c r="D10" s="85" t="s">
        <v>85</v>
      </c>
      <c r="E10" s="86"/>
      <c r="F10" s="87"/>
      <c r="G10" s="116" t="s">
        <v>85</v>
      </c>
      <c r="H10" s="116"/>
      <c r="I10" s="116"/>
      <c r="J10" s="116" t="s">
        <v>85</v>
      </c>
      <c r="K10" s="116"/>
      <c r="L10" s="116"/>
      <c r="M10" s="116" t="s">
        <v>85</v>
      </c>
      <c r="N10" s="116"/>
      <c r="O10" s="116"/>
      <c r="P10" s="77"/>
      <c r="Q10" s="78" t="s">
        <v>5</v>
      </c>
      <c r="R10" s="78" t="s">
        <v>24</v>
      </c>
      <c r="S10" s="76" t="s">
        <v>146</v>
      </c>
      <c r="T10" s="120" t="s">
        <v>98</v>
      </c>
      <c r="U10" s="78" t="s">
        <v>1</v>
      </c>
      <c r="V10" s="78" t="s">
        <v>5</v>
      </c>
      <c r="W10" s="78" t="s">
        <v>86</v>
      </c>
      <c r="X10" s="78" t="s">
        <v>87</v>
      </c>
      <c r="Y10" s="78" t="s">
        <v>5</v>
      </c>
      <c r="Z10" s="78" t="s">
        <v>88</v>
      </c>
      <c r="AA10" s="78" t="s">
        <v>89</v>
      </c>
      <c r="AB10" s="78" t="s">
        <v>5</v>
      </c>
      <c r="AC10" s="78"/>
      <c r="AD10" s="78"/>
      <c r="AE10" s="118"/>
    </row>
    <row r="11" spans="1:32" ht="27.75" customHeight="1" x14ac:dyDescent="0.25">
      <c r="A11" s="78"/>
      <c r="B11" s="80"/>
      <c r="C11" s="78"/>
      <c r="D11" s="78" t="s">
        <v>11</v>
      </c>
      <c r="E11" s="78" t="s">
        <v>12</v>
      </c>
      <c r="F11" s="78" t="s">
        <v>1</v>
      </c>
      <c r="G11" s="78" t="s">
        <v>11</v>
      </c>
      <c r="H11" s="78" t="s">
        <v>12</v>
      </c>
      <c r="I11" s="78" t="s">
        <v>1</v>
      </c>
      <c r="J11" s="78" t="s">
        <v>11</v>
      </c>
      <c r="K11" s="78" t="s">
        <v>12</v>
      </c>
      <c r="L11" s="78" t="s">
        <v>1</v>
      </c>
      <c r="M11" s="78" t="s">
        <v>11</v>
      </c>
      <c r="N11" s="78" t="s">
        <v>12</v>
      </c>
      <c r="O11" s="78" t="s">
        <v>1</v>
      </c>
      <c r="P11" s="78" t="s">
        <v>1</v>
      </c>
      <c r="Q11" s="78"/>
      <c r="R11" s="78"/>
      <c r="S11" s="80"/>
      <c r="T11" s="120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18"/>
    </row>
    <row r="12" spans="1:32" ht="39" customHeight="1" x14ac:dyDescent="0.25">
      <c r="A12" s="78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7"/>
      <c r="T12" s="120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19"/>
    </row>
    <row r="13" spans="1:32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  <c r="AB13" s="4">
        <v>28</v>
      </c>
      <c r="AC13" s="4">
        <v>29</v>
      </c>
      <c r="AD13" s="4">
        <v>30</v>
      </c>
      <c r="AE13" s="24">
        <v>26</v>
      </c>
    </row>
    <row r="14" spans="1:32" s="44" customFormat="1" ht="43.5" customHeight="1" x14ac:dyDescent="0.25">
      <c r="A14" s="37" t="s">
        <v>6</v>
      </c>
      <c r="B14" s="48" t="s">
        <v>149</v>
      </c>
      <c r="C14" s="55" t="s">
        <v>110</v>
      </c>
      <c r="D14" s="37">
        <v>100</v>
      </c>
      <c r="E14" s="37">
        <v>80</v>
      </c>
      <c r="F14" s="37">
        <v>80</v>
      </c>
      <c r="G14" s="37">
        <v>0</v>
      </c>
      <c r="H14" s="37">
        <v>0</v>
      </c>
      <c r="I14" s="37">
        <v>100</v>
      </c>
      <c r="J14" s="37">
        <v>0</v>
      </c>
      <c r="K14" s="37">
        <v>0</v>
      </c>
      <c r="L14" s="37">
        <v>100</v>
      </c>
      <c r="M14" s="37">
        <v>100</v>
      </c>
      <c r="N14" s="37">
        <v>100</v>
      </c>
      <c r="O14" s="37">
        <f>N14/M14*100</f>
        <v>100</v>
      </c>
      <c r="P14" s="37">
        <v>88</v>
      </c>
      <c r="Q14" s="37">
        <v>0.88</v>
      </c>
      <c r="R14" s="53">
        <v>1414.42</v>
      </c>
      <c r="S14" s="53">
        <v>1414.42</v>
      </c>
      <c r="T14" s="53">
        <v>1412.1</v>
      </c>
      <c r="U14" s="39">
        <f>T14/R14*100</f>
        <v>99.835975170034345</v>
      </c>
      <c r="V14" s="37">
        <v>1</v>
      </c>
      <c r="W14" s="37">
        <v>1</v>
      </c>
      <c r="X14" s="37" t="s">
        <v>81</v>
      </c>
      <c r="Y14" s="37">
        <v>1</v>
      </c>
      <c r="Z14" s="37">
        <v>1</v>
      </c>
      <c r="AA14" s="37" t="s">
        <v>81</v>
      </c>
      <c r="AB14" s="37">
        <v>1</v>
      </c>
      <c r="AC14" s="37">
        <f t="shared" ref="AC14:AC39" si="0">Q14+V14+Y14+AB14</f>
        <v>3.88</v>
      </c>
      <c r="AD14" s="54" t="s">
        <v>82</v>
      </c>
      <c r="AE14" s="39">
        <v>0</v>
      </c>
      <c r="AF14" s="46"/>
    </row>
    <row r="15" spans="1:32" s="44" customFormat="1" ht="54.75" customHeight="1" x14ac:dyDescent="0.25">
      <c r="A15" s="37" t="s">
        <v>20</v>
      </c>
      <c r="B15" s="37" t="s">
        <v>149</v>
      </c>
      <c r="C15" s="55" t="s">
        <v>111</v>
      </c>
      <c r="D15" s="37">
        <v>100</v>
      </c>
      <c r="E15" s="37">
        <v>86.6</v>
      </c>
      <c r="F15" s="37">
        <v>86.6</v>
      </c>
      <c r="G15" s="37">
        <v>0</v>
      </c>
      <c r="H15" s="37">
        <v>0</v>
      </c>
      <c r="I15" s="37">
        <v>100</v>
      </c>
      <c r="J15" s="37">
        <v>0</v>
      </c>
      <c r="K15" s="37">
        <v>0</v>
      </c>
      <c r="L15" s="37">
        <v>100</v>
      </c>
      <c r="M15" s="37">
        <v>100</v>
      </c>
      <c r="N15" s="37">
        <v>100</v>
      </c>
      <c r="O15" s="37">
        <v>100</v>
      </c>
      <c r="P15" s="37">
        <v>100</v>
      </c>
      <c r="Q15" s="37">
        <v>1</v>
      </c>
      <c r="R15" s="53">
        <v>1326.02</v>
      </c>
      <c r="S15" s="53">
        <v>1326.02</v>
      </c>
      <c r="T15" s="53">
        <v>1223.43</v>
      </c>
      <c r="U15" s="39">
        <f t="shared" ref="U15:U46" si="1">T15/R15*100</f>
        <v>92.263314278819337</v>
      </c>
      <c r="V15" s="37">
        <v>1</v>
      </c>
      <c r="W15" s="37">
        <v>1</v>
      </c>
      <c r="X15" s="37" t="s">
        <v>81</v>
      </c>
      <c r="Y15" s="37">
        <v>1</v>
      </c>
      <c r="Z15" s="37">
        <v>1</v>
      </c>
      <c r="AA15" s="37" t="s">
        <v>81</v>
      </c>
      <c r="AB15" s="37">
        <v>1</v>
      </c>
      <c r="AC15" s="37">
        <f t="shared" si="0"/>
        <v>4</v>
      </c>
      <c r="AD15" s="54" t="s">
        <v>82</v>
      </c>
      <c r="AE15" s="39">
        <v>2.0299999999999998</v>
      </c>
      <c r="AF15" s="46"/>
    </row>
    <row r="16" spans="1:32" s="45" customFormat="1" ht="42" customHeight="1" x14ac:dyDescent="0.25">
      <c r="A16" s="37" t="s">
        <v>21</v>
      </c>
      <c r="B16" s="37" t="s">
        <v>149</v>
      </c>
      <c r="C16" s="55" t="s">
        <v>112</v>
      </c>
      <c r="D16" s="37">
        <v>100</v>
      </c>
      <c r="E16" s="37">
        <v>100</v>
      </c>
      <c r="F16" s="37">
        <v>100</v>
      </c>
      <c r="G16" s="37">
        <v>0</v>
      </c>
      <c r="H16" s="37">
        <v>0</v>
      </c>
      <c r="I16" s="37">
        <v>100</v>
      </c>
      <c r="J16" s="37">
        <v>0</v>
      </c>
      <c r="K16" s="37">
        <v>0</v>
      </c>
      <c r="L16" s="37">
        <v>100</v>
      </c>
      <c r="M16" s="37">
        <v>100</v>
      </c>
      <c r="N16" s="37">
        <v>100</v>
      </c>
      <c r="O16" s="37">
        <v>100</v>
      </c>
      <c r="P16" s="37">
        <v>100</v>
      </c>
      <c r="Q16" s="37">
        <v>1</v>
      </c>
      <c r="R16" s="53">
        <v>1768.02</v>
      </c>
      <c r="S16" s="53">
        <v>1768.02</v>
      </c>
      <c r="T16" s="53">
        <v>1767.25</v>
      </c>
      <c r="U16" s="39">
        <f t="shared" si="1"/>
        <v>99.956448456465424</v>
      </c>
      <c r="V16" s="37">
        <v>1</v>
      </c>
      <c r="W16" s="37">
        <v>1</v>
      </c>
      <c r="X16" s="37" t="s">
        <v>81</v>
      </c>
      <c r="Y16" s="37">
        <v>1</v>
      </c>
      <c r="Z16" s="37">
        <v>1</v>
      </c>
      <c r="AA16" s="37" t="s">
        <v>81</v>
      </c>
      <c r="AB16" s="37">
        <v>1</v>
      </c>
      <c r="AC16" s="37">
        <f t="shared" si="0"/>
        <v>4</v>
      </c>
      <c r="AD16" s="54" t="s">
        <v>82</v>
      </c>
      <c r="AE16" s="39">
        <v>0</v>
      </c>
      <c r="AF16" s="46"/>
    </row>
    <row r="17" spans="1:32" s="45" customFormat="1" ht="45" customHeight="1" x14ac:dyDescent="0.25">
      <c r="A17" s="37" t="s">
        <v>25</v>
      </c>
      <c r="B17" s="37" t="s">
        <v>149</v>
      </c>
      <c r="C17" s="55" t="s">
        <v>113</v>
      </c>
      <c r="D17" s="37">
        <v>100</v>
      </c>
      <c r="E17" s="37">
        <v>100</v>
      </c>
      <c r="F17" s="37">
        <v>100</v>
      </c>
      <c r="G17" s="37">
        <v>0</v>
      </c>
      <c r="H17" s="37">
        <v>0</v>
      </c>
      <c r="I17" s="37">
        <v>100</v>
      </c>
      <c r="J17" s="37">
        <v>0</v>
      </c>
      <c r="K17" s="37">
        <v>0</v>
      </c>
      <c r="L17" s="37">
        <v>100</v>
      </c>
      <c r="M17" s="37">
        <v>100</v>
      </c>
      <c r="N17" s="37">
        <v>100</v>
      </c>
      <c r="O17" s="37">
        <v>100</v>
      </c>
      <c r="P17" s="37">
        <v>100</v>
      </c>
      <c r="Q17" s="37">
        <v>1</v>
      </c>
      <c r="R17" s="53">
        <v>884.01</v>
      </c>
      <c r="S17" s="53">
        <v>884.01</v>
      </c>
      <c r="T17" s="53">
        <v>884.01</v>
      </c>
      <c r="U17" s="39">
        <f t="shared" si="1"/>
        <v>100</v>
      </c>
      <c r="V17" s="37">
        <v>1</v>
      </c>
      <c r="W17" s="37">
        <v>1</v>
      </c>
      <c r="X17" s="37" t="s">
        <v>81</v>
      </c>
      <c r="Y17" s="37">
        <v>1</v>
      </c>
      <c r="Z17" s="37">
        <v>1</v>
      </c>
      <c r="AA17" s="37" t="s">
        <v>81</v>
      </c>
      <c r="AB17" s="37">
        <v>1</v>
      </c>
      <c r="AC17" s="37">
        <f t="shared" si="0"/>
        <v>4</v>
      </c>
      <c r="AD17" s="54" t="s">
        <v>82</v>
      </c>
      <c r="AE17" s="39">
        <v>0</v>
      </c>
      <c r="AF17" s="47"/>
    </row>
    <row r="18" spans="1:32" s="45" customFormat="1" ht="43.5" customHeight="1" x14ac:dyDescent="0.25">
      <c r="A18" s="37" t="s">
        <v>26</v>
      </c>
      <c r="B18" s="37" t="s">
        <v>149</v>
      </c>
      <c r="C18" s="55" t="s">
        <v>114</v>
      </c>
      <c r="D18" s="37">
        <v>100</v>
      </c>
      <c r="E18" s="37">
        <v>86.67</v>
      </c>
      <c r="F18" s="37">
        <v>86.67</v>
      </c>
      <c r="G18" s="37">
        <v>0</v>
      </c>
      <c r="H18" s="37">
        <v>5</v>
      </c>
      <c r="I18" s="37">
        <v>2</v>
      </c>
      <c r="J18" s="37">
        <v>100</v>
      </c>
      <c r="K18" s="37">
        <v>100</v>
      </c>
      <c r="L18" s="37">
        <v>100</v>
      </c>
      <c r="M18" s="37">
        <v>100</v>
      </c>
      <c r="N18" s="37">
        <v>100</v>
      </c>
      <c r="O18" s="37">
        <v>100</v>
      </c>
      <c r="P18" s="37">
        <v>75</v>
      </c>
      <c r="Q18" s="37">
        <v>0.75</v>
      </c>
      <c r="R18" s="53">
        <v>3627.09</v>
      </c>
      <c r="S18" s="53">
        <v>3627.09</v>
      </c>
      <c r="T18" s="53">
        <v>3556.72</v>
      </c>
      <c r="U18" s="39">
        <f t="shared" si="1"/>
        <v>98.05987720183397</v>
      </c>
      <c r="V18" s="37">
        <v>1</v>
      </c>
      <c r="W18" s="37">
        <v>1</v>
      </c>
      <c r="X18" s="37" t="s">
        <v>81</v>
      </c>
      <c r="Y18" s="37">
        <v>1</v>
      </c>
      <c r="Z18" s="37">
        <v>1</v>
      </c>
      <c r="AA18" s="37" t="s">
        <v>81</v>
      </c>
      <c r="AB18" s="37">
        <v>1</v>
      </c>
      <c r="AC18" s="37">
        <f t="shared" si="0"/>
        <v>3.75</v>
      </c>
      <c r="AD18" s="54" t="s">
        <v>82</v>
      </c>
      <c r="AE18" s="39">
        <v>157.97999999999999</v>
      </c>
      <c r="AF18" s="47"/>
    </row>
    <row r="19" spans="1:32" s="45" customFormat="1" ht="51" customHeight="1" x14ac:dyDescent="0.25">
      <c r="A19" s="37" t="s">
        <v>27</v>
      </c>
      <c r="B19" s="37" t="s">
        <v>149</v>
      </c>
      <c r="C19" s="55" t="s">
        <v>115</v>
      </c>
      <c r="D19" s="37">
        <v>100</v>
      </c>
      <c r="E19" s="37">
        <v>78</v>
      </c>
      <c r="F19" s="37">
        <v>78</v>
      </c>
      <c r="G19" s="37">
        <v>0</v>
      </c>
      <c r="H19" s="37">
        <v>0</v>
      </c>
      <c r="I19" s="37">
        <v>100</v>
      </c>
      <c r="J19" s="37">
        <v>0</v>
      </c>
      <c r="K19" s="37">
        <v>0</v>
      </c>
      <c r="L19" s="37">
        <v>100</v>
      </c>
      <c r="M19" s="37">
        <v>100</v>
      </c>
      <c r="N19" s="37">
        <v>100</v>
      </c>
      <c r="O19" s="37">
        <v>100</v>
      </c>
      <c r="P19" s="37">
        <v>89</v>
      </c>
      <c r="Q19" s="37">
        <v>0.89</v>
      </c>
      <c r="R19" s="53">
        <v>1768.02</v>
      </c>
      <c r="S19" s="53">
        <v>1768.02</v>
      </c>
      <c r="T19" s="53">
        <v>1744.67</v>
      </c>
      <c r="U19" s="39">
        <f t="shared" si="1"/>
        <v>98.67931358242555</v>
      </c>
      <c r="V19" s="37">
        <v>1</v>
      </c>
      <c r="W19" s="37">
        <v>1</v>
      </c>
      <c r="X19" s="37" t="s">
        <v>81</v>
      </c>
      <c r="Y19" s="37">
        <v>1</v>
      </c>
      <c r="Z19" s="37">
        <v>1</v>
      </c>
      <c r="AA19" s="37" t="s">
        <v>81</v>
      </c>
      <c r="AB19" s="37">
        <v>1</v>
      </c>
      <c r="AC19" s="37">
        <f t="shared" si="0"/>
        <v>3.89</v>
      </c>
      <c r="AD19" s="54" t="s">
        <v>82</v>
      </c>
      <c r="AE19" s="39">
        <v>0</v>
      </c>
      <c r="AF19" s="47"/>
    </row>
    <row r="20" spans="1:32" s="44" customFormat="1" ht="51" customHeight="1" x14ac:dyDescent="0.25">
      <c r="A20" s="37" t="s">
        <v>28</v>
      </c>
      <c r="B20" s="37" t="s">
        <v>149</v>
      </c>
      <c r="C20" s="55" t="s">
        <v>116</v>
      </c>
      <c r="D20" s="37">
        <v>100</v>
      </c>
      <c r="E20" s="37">
        <v>100</v>
      </c>
      <c r="F20" s="37">
        <v>100</v>
      </c>
      <c r="G20" s="37">
        <v>0</v>
      </c>
      <c r="H20" s="37">
        <v>0</v>
      </c>
      <c r="I20" s="37">
        <v>100</v>
      </c>
      <c r="J20" s="37">
        <v>0</v>
      </c>
      <c r="K20" s="37">
        <v>3</v>
      </c>
      <c r="L20" s="37">
        <v>3</v>
      </c>
      <c r="M20" s="37">
        <v>100</v>
      </c>
      <c r="N20" s="37">
        <v>100</v>
      </c>
      <c r="O20" s="37">
        <v>100</v>
      </c>
      <c r="P20" s="37">
        <v>100</v>
      </c>
      <c r="Q20" s="37">
        <v>1</v>
      </c>
      <c r="R20" s="53">
        <v>3142.66</v>
      </c>
      <c r="S20" s="53">
        <v>3142.66</v>
      </c>
      <c r="T20" s="53">
        <v>3139.11</v>
      </c>
      <c r="U20" s="39">
        <f t="shared" si="1"/>
        <v>99.887038368770405</v>
      </c>
      <c r="V20" s="37">
        <v>1</v>
      </c>
      <c r="W20" s="37">
        <v>1</v>
      </c>
      <c r="X20" s="37" t="s">
        <v>81</v>
      </c>
      <c r="Y20" s="37">
        <v>1</v>
      </c>
      <c r="Z20" s="37">
        <v>1</v>
      </c>
      <c r="AA20" s="37" t="s">
        <v>81</v>
      </c>
      <c r="AB20" s="37">
        <v>1</v>
      </c>
      <c r="AC20" s="37">
        <f t="shared" si="0"/>
        <v>4</v>
      </c>
      <c r="AD20" s="54" t="s">
        <v>82</v>
      </c>
      <c r="AE20" s="39">
        <v>55.96</v>
      </c>
      <c r="AF20" s="47"/>
    </row>
    <row r="21" spans="1:32" s="44" customFormat="1" ht="44.25" customHeight="1" x14ac:dyDescent="0.25">
      <c r="A21" s="37" t="s">
        <v>29</v>
      </c>
      <c r="B21" s="37" t="s">
        <v>149</v>
      </c>
      <c r="C21" s="55" t="s">
        <v>117</v>
      </c>
      <c r="D21" s="37">
        <v>100</v>
      </c>
      <c r="E21" s="37">
        <v>27</v>
      </c>
      <c r="F21" s="37">
        <v>27</v>
      </c>
      <c r="G21" s="37">
        <v>0</v>
      </c>
      <c r="H21" s="37">
        <v>0</v>
      </c>
      <c r="I21" s="37">
        <v>100</v>
      </c>
      <c r="J21" s="37">
        <v>0</v>
      </c>
      <c r="K21" s="37">
        <v>0</v>
      </c>
      <c r="L21" s="37">
        <v>100</v>
      </c>
      <c r="M21" s="37">
        <v>100</v>
      </c>
      <c r="N21" s="37">
        <v>100</v>
      </c>
      <c r="O21" s="37">
        <v>100</v>
      </c>
      <c r="P21" s="37">
        <v>75</v>
      </c>
      <c r="Q21" s="37">
        <v>0.75</v>
      </c>
      <c r="R21" s="53">
        <v>1768.02</v>
      </c>
      <c r="S21" s="53">
        <v>1768.02</v>
      </c>
      <c r="T21" s="53">
        <v>1767.65</v>
      </c>
      <c r="U21" s="39">
        <f t="shared" si="1"/>
        <v>99.979072634924947</v>
      </c>
      <c r="V21" s="37">
        <v>1</v>
      </c>
      <c r="W21" s="37">
        <v>1</v>
      </c>
      <c r="X21" s="37" t="s">
        <v>81</v>
      </c>
      <c r="Y21" s="37">
        <v>1</v>
      </c>
      <c r="Z21" s="37">
        <v>1</v>
      </c>
      <c r="AA21" s="37" t="s">
        <v>81</v>
      </c>
      <c r="AB21" s="37">
        <v>1</v>
      </c>
      <c r="AC21" s="37">
        <f t="shared" si="0"/>
        <v>3.75</v>
      </c>
      <c r="AD21" s="54" t="s">
        <v>82</v>
      </c>
      <c r="AE21" s="39">
        <v>0</v>
      </c>
    </row>
    <row r="22" spans="1:32" s="44" customFormat="1" ht="44.25" customHeight="1" x14ac:dyDescent="0.25">
      <c r="A22" s="37" t="s">
        <v>30</v>
      </c>
      <c r="B22" s="37" t="s">
        <v>149</v>
      </c>
      <c r="C22" s="55" t="s">
        <v>118</v>
      </c>
      <c r="D22" s="37">
        <v>100</v>
      </c>
      <c r="E22" s="37">
        <v>81.8</v>
      </c>
      <c r="F22" s="37">
        <v>81.8</v>
      </c>
      <c r="G22" s="37">
        <v>0</v>
      </c>
      <c r="H22" s="37">
        <v>0</v>
      </c>
      <c r="I22" s="37">
        <v>100</v>
      </c>
      <c r="J22" s="37">
        <v>0</v>
      </c>
      <c r="K22" s="37">
        <v>7</v>
      </c>
      <c r="L22" s="37">
        <v>7</v>
      </c>
      <c r="M22" s="37">
        <v>100</v>
      </c>
      <c r="N22" s="37">
        <v>100</v>
      </c>
      <c r="O22" s="37">
        <v>100</v>
      </c>
      <c r="P22" s="37">
        <v>100</v>
      </c>
      <c r="Q22" s="37">
        <v>1</v>
      </c>
      <c r="R22" s="53">
        <v>1829.9</v>
      </c>
      <c r="S22" s="53">
        <v>1829.9</v>
      </c>
      <c r="T22" s="53">
        <v>1828.21</v>
      </c>
      <c r="U22" s="39">
        <f t="shared" si="1"/>
        <v>99.9076452265151</v>
      </c>
      <c r="V22" s="37">
        <v>1</v>
      </c>
      <c r="W22" s="37">
        <v>1</v>
      </c>
      <c r="X22" s="37" t="s">
        <v>81</v>
      </c>
      <c r="Y22" s="37">
        <v>1</v>
      </c>
      <c r="Z22" s="37">
        <v>1</v>
      </c>
      <c r="AA22" s="37" t="s">
        <v>81</v>
      </c>
      <c r="AB22" s="37">
        <v>1</v>
      </c>
      <c r="AC22" s="37">
        <f t="shared" si="0"/>
        <v>4</v>
      </c>
      <c r="AD22" s="54" t="s">
        <v>82</v>
      </c>
      <c r="AE22" s="39">
        <v>0</v>
      </c>
    </row>
    <row r="23" spans="1:32" s="44" customFormat="1" ht="53.25" customHeight="1" x14ac:dyDescent="0.25">
      <c r="A23" s="37" t="s">
        <v>31</v>
      </c>
      <c r="B23" s="37" t="s">
        <v>149</v>
      </c>
      <c r="C23" s="55" t="s">
        <v>119</v>
      </c>
      <c r="D23" s="37">
        <v>100</v>
      </c>
      <c r="E23" s="37">
        <v>100</v>
      </c>
      <c r="F23" s="37">
        <v>100</v>
      </c>
      <c r="G23" s="37">
        <v>0</v>
      </c>
      <c r="H23" s="37">
        <v>0</v>
      </c>
      <c r="I23" s="37">
        <v>100</v>
      </c>
      <c r="J23" s="37">
        <v>0</v>
      </c>
      <c r="K23" s="37">
        <v>0</v>
      </c>
      <c r="L23" s="37">
        <v>100</v>
      </c>
      <c r="M23" s="37">
        <v>100</v>
      </c>
      <c r="N23" s="37">
        <v>100</v>
      </c>
      <c r="O23" s="37">
        <v>100</v>
      </c>
      <c r="P23" s="37">
        <v>100</v>
      </c>
      <c r="Q23" s="37">
        <v>1</v>
      </c>
      <c r="R23" s="53">
        <v>1361.38</v>
      </c>
      <c r="S23" s="53">
        <v>1361.38</v>
      </c>
      <c r="T23" s="53">
        <v>1361.38</v>
      </c>
      <c r="U23" s="39">
        <f t="shared" si="1"/>
        <v>100</v>
      </c>
      <c r="V23" s="37">
        <v>1</v>
      </c>
      <c r="W23" s="37">
        <v>1</v>
      </c>
      <c r="X23" s="37" t="s">
        <v>81</v>
      </c>
      <c r="Y23" s="37">
        <v>1</v>
      </c>
      <c r="Z23" s="37">
        <v>1</v>
      </c>
      <c r="AA23" s="37" t="s">
        <v>81</v>
      </c>
      <c r="AB23" s="37">
        <v>1</v>
      </c>
      <c r="AC23" s="37">
        <f t="shared" si="0"/>
        <v>4</v>
      </c>
      <c r="AD23" s="54" t="s">
        <v>82</v>
      </c>
      <c r="AE23" s="39">
        <v>0</v>
      </c>
    </row>
    <row r="24" spans="1:32" s="44" customFormat="1" ht="46.5" customHeight="1" x14ac:dyDescent="0.25">
      <c r="A24" s="37" t="s">
        <v>32</v>
      </c>
      <c r="B24" s="37" t="s">
        <v>149</v>
      </c>
      <c r="C24" s="55" t="s">
        <v>120</v>
      </c>
      <c r="D24" s="37">
        <v>100</v>
      </c>
      <c r="E24" s="37">
        <v>100</v>
      </c>
      <c r="F24" s="37">
        <v>100</v>
      </c>
      <c r="G24" s="37">
        <v>0</v>
      </c>
      <c r="H24" s="37">
        <v>0</v>
      </c>
      <c r="I24" s="37">
        <v>100</v>
      </c>
      <c r="J24" s="37">
        <v>0</v>
      </c>
      <c r="K24" s="37">
        <v>0</v>
      </c>
      <c r="L24" s="37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</v>
      </c>
      <c r="R24" s="53">
        <v>884.01</v>
      </c>
      <c r="S24" s="53">
        <v>884.01</v>
      </c>
      <c r="T24" s="53">
        <v>867.81</v>
      </c>
      <c r="U24" s="39">
        <f t="shared" si="1"/>
        <v>98.167441544778896</v>
      </c>
      <c r="V24" s="37">
        <v>1</v>
      </c>
      <c r="W24" s="37">
        <v>1</v>
      </c>
      <c r="X24" s="37" t="s">
        <v>81</v>
      </c>
      <c r="Y24" s="37">
        <v>1</v>
      </c>
      <c r="Z24" s="37">
        <v>1</v>
      </c>
      <c r="AA24" s="37" t="s">
        <v>81</v>
      </c>
      <c r="AB24" s="37">
        <v>1</v>
      </c>
      <c r="AC24" s="37">
        <f t="shared" si="0"/>
        <v>4</v>
      </c>
      <c r="AD24" s="54" t="s">
        <v>82</v>
      </c>
      <c r="AE24" s="39">
        <v>0.46</v>
      </c>
    </row>
    <row r="25" spans="1:32" s="44" customFormat="1" ht="53.25" customHeight="1" x14ac:dyDescent="0.25">
      <c r="A25" s="37" t="s">
        <v>33</v>
      </c>
      <c r="B25" s="37" t="s">
        <v>149</v>
      </c>
      <c r="C25" s="55" t="s">
        <v>121</v>
      </c>
      <c r="D25" s="37">
        <v>37</v>
      </c>
      <c r="E25" s="37">
        <v>32</v>
      </c>
      <c r="F25" s="37">
        <v>86.47</v>
      </c>
      <c r="G25" s="37">
        <v>0</v>
      </c>
      <c r="H25" s="37">
        <v>0</v>
      </c>
      <c r="I25" s="37">
        <v>100</v>
      </c>
      <c r="J25" s="37">
        <v>100</v>
      </c>
      <c r="K25" s="37">
        <v>100</v>
      </c>
      <c r="L25" s="37">
        <v>100</v>
      </c>
      <c r="M25" s="37">
        <v>100</v>
      </c>
      <c r="N25" s="37">
        <v>100</v>
      </c>
      <c r="O25" s="37">
        <v>100</v>
      </c>
      <c r="P25" s="37">
        <v>100</v>
      </c>
      <c r="Q25" s="37">
        <v>1</v>
      </c>
      <c r="R25" s="53">
        <v>3847.49</v>
      </c>
      <c r="S25" s="53">
        <v>3847.49</v>
      </c>
      <c r="T25" s="53">
        <v>3821.04</v>
      </c>
      <c r="U25" s="39">
        <f t="shared" si="1"/>
        <v>99.312538824012535</v>
      </c>
      <c r="V25" s="37">
        <v>1</v>
      </c>
      <c r="W25" s="37">
        <v>1</v>
      </c>
      <c r="X25" s="37" t="s">
        <v>81</v>
      </c>
      <c r="Y25" s="37">
        <v>1</v>
      </c>
      <c r="Z25" s="37">
        <v>1</v>
      </c>
      <c r="AA25" s="37" t="s">
        <v>81</v>
      </c>
      <c r="AB25" s="37">
        <v>1</v>
      </c>
      <c r="AC25" s="37">
        <f t="shared" si="0"/>
        <v>4</v>
      </c>
      <c r="AD25" s="54" t="s">
        <v>82</v>
      </c>
      <c r="AE25" s="39">
        <v>5.41</v>
      </c>
    </row>
    <row r="26" spans="1:32" s="44" customFormat="1" ht="43.5" customHeight="1" x14ac:dyDescent="0.25">
      <c r="A26" s="37" t="s">
        <v>34</v>
      </c>
      <c r="B26" s="37" t="s">
        <v>149</v>
      </c>
      <c r="C26" s="55" t="s">
        <v>122</v>
      </c>
      <c r="D26" s="37">
        <v>100</v>
      </c>
      <c r="E26" s="37">
        <v>100</v>
      </c>
      <c r="F26" s="37">
        <v>100</v>
      </c>
      <c r="G26" s="37">
        <v>0</v>
      </c>
      <c r="H26" s="37">
        <v>0</v>
      </c>
      <c r="I26" s="37">
        <v>100</v>
      </c>
      <c r="J26" s="37">
        <v>0</v>
      </c>
      <c r="K26" s="37">
        <v>0</v>
      </c>
      <c r="L26" s="37">
        <v>100</v>
      </c>
      <c r="M26" s="37">
        <v>100</v>
      </c>
      <c r="N26" s="37">
        <v>100</v>
      </c>
      <c r="O26" s="37">
        <v>100</v>
      </c>
      <c r="P26" s="37">
        <v>87.5</v>
      </c>
      <c r="Q26" s="37">
        <v>1</v>
      </c>
      <c r="R26" s="53">
        <v>884.01</v>
      </c>
      <c r="S26" s="53">
        <v>884.01</v>
      </c>
      <c r="T26" s="53">
        <v>876.98</v>
      </c>
      <c r="U26" s="39">
        <f t="shared" si="1"/>
        <v>99.204760127147878</v>
      </c>
      <c r="V26" s="37">
        <v>1</v>
      </c>
      <c r="W26" s="37">
        <v>1</v>
      </c>
      <c r="X26" s="37" t="s">
        <v>81</v>
      </c>
      <c r="Y26" s="37">
        <v>1</v>
      </c>
      <c r="Z26" s="37">
        <v>1</v>
      </c>
      <c r="AA26" s="37" t="s">
        <v>81</v>
      </c>
      <c r="AB26" s="37">
        <v>1</v>
      </c>
      <c r="AC26" s="37">
        <f t="shared" si="0"/>
        <v>4</v>
      </c>
      <c r="AD26" s="54" t="s">
        <v>82</v>
      </c>
      <c r="AE26" s="39">
        <v>39.93</v>
      </c>
    </row>
    <row r="27" spans="1:32" s="44" customFormat="1" ht="40.5" customHeight="1" x14ac:dyDescent="0.25">
      <c r="A27" s="37" t="s">
        <v>35</v>
      </c>
      <c r="B27" s="37" t="s">
        <v>149</v>
      </c>
      <c r="C27" s="55" t="s">
        <v>123</v>
      </c>
      <c r="D27" s="37">
        <v>100</v>
      </c>
      <c r="E27" s="37">
        <v>100</v>
      </c>
      <c r="F27" s="37">
        <v>100</v>
      </c>
      <c r="G27" s="37">
        <v>0</v>
      </c>
      <c r="H27" s="37">
        <v>0</v>
      </c>
      <c r="I27" s="37">
        <v>100</v>
      </c>
      <c r="J27" s="37">
        <v>0</v>
      </c>
      <c r="K27" s="37">
        <v>2</v>
      </c>
      <c r="L27" s="37">
        <v>98</v>
      </c>
      <c r="M27" s="37">
        <v>100</v>
      </c>
      <c r="N27" s="37">
        <v>100</v>
      </c>
      <c r="O27" s="37">
        <f t="shared" ref="O27" si="2">N27/M27*100</f>
        <v>100</v>
      </c>
      <c r="P27" s="37">
        <v>100</v>
      </c>
      <c r="Q27" s="37">
        <v>1</v>
      </c>
      <c r="R27" s="53">
        <v>1326.02</v>
      </c>
      <c r="S27" s="53">
        <v>1326.02</v>
      </c>
      <c r="T27" s="53">
        <v>1326.01</v>
      </c>
      <c r="U27" s="39">
        <f t="shared" si="1"/>
        <v>99.99924586356164</v>
      </c>
      <c r="V27" s="37">
        <v>1</v>
      </c>
      <c r="W27" s="37">
        <v>1</v>
      </c>
      <c r="X27" s="37" t="s">
        <v>81</v>
      </c>
      <c r="Y27" s="37">
        <v>1</v>
      </c>
      <c r="Z27" s="37">
        <v>1</v>
      </c>
      <c r="AA27" s="37" t="s">
        <v>81</v>
      </c>
      <c r="AB27" s="37">
        <v>1</v>
      </c>
      <c r="AC27" s="37">
        <f t="shared" si="0"/>
        <v>4</v>
      </c>
      <c r="AD27" s="54" t="s">
        <v>82</v>
      </c>
      <c r="AE27" s="39">
        <v>2.0699999999999998</v>
      </c>
    </row>
    <row r="28" spans="1:32" s="44" customFormat="1" ht="41.25" customHeight="1" x14ac:dyDescent="0.25">
      <c r="A28" s="37" t="s">
        <v>36</v>
      </c>
      <c r="B28" s="37" t="s">
        <v>149</v>
      </c>
      <c r="C28" s="55" t="s">
        <v>124</v>
      </c>
      <c r="D28" s="37">
        <v>100</v>
      </c>
      <c r="E28" s="37">
        <v>100</v>
      </c>
      <c r="F28" s="37">
        <v>100</v>
      </c>
      <c r="G28" s="37">
        <v>0</v>
      </c>
      <c r="H28" s="37">
        <v>0</v>
      </c>
      <c r="I28" s="37">
        <v>100</v>
      </c>
      <c r="J28" s="37">
        <v>0</v>
      </c>
      <c r="K28" s="37">
        <v>0</v>
      </c>
      <c r="L28" s="37">
        <v>100</v>
      </c>
      <c r="M28" s="37">
        <v>100</v>
      </c>
      <c r="N28" s="37">
        <v>100</v>
      </c>
      <c r="O28" s="37">
        <v>100</v>
      </c>
      <c r="P28" s="37">
        <v>100</v>
      </c>
      <c r="Q28" s="37">
        <v>1</v>
      </c>
      <c r="R28" s="53">
        <v>884.01</v>
      </c>
      <c r="S28" s="53">
        <v>884.01</v>
      </c>
      <c r="T28" s="53">
        <v>884.01</v>
      </c>
      <c r="U28" s="39">
        <f t="shared" si="1"/>
        <v>100</v>
      </c>
      <c r="V28" s="37">
        <v>1</v>
      </c>
      <c r="W28" s="37">
        <v>1</v>
      </c>
      <c r="X28" s="37" t="s">
        <v>81</v>
      </c>
      <c r="Y28" s="37">
        <v>1</v>
      </c>
      <c r="Z28" s="37">
        <v>1</v>
      </c>
      <c r="AA28" s="37" t="s">
        <v>81</v>
      </c>
      <c r="AB28" s="37">
        <v>1</v>
      </c>
      <c r="AC28" s="37">
        <f t="shared" si="0"/>
        <v>4</v>
      </c>
      <c r="AD28" s="59" t="s">
        <v>82</v>
      </c>
      <c r="AE28" s="39">
        <v>0</v>
      </c>
    </row>
    <row r="29" spans="1:32" s="44" customFormat="1" ht="46.5" customHeight="1" x14ac:dyDescent="0.25">
      <c r="A29" s="37" t="s">
        <v>37</v>
      </c>
      <c r="B29" s="37" t="s">
        <v>149</v>
      </c>
      <c r="C29" s="55" t="s">
        <v>125</v>
      </c>
      <c r="D29" s="37">
        <v>100</v>
      </c>
      <c r="E29" s="37">
        <v>100</v>
      </c>
      <c r="F29" s="37">
        <v>100</v>
      </c>
      <c r="G29" s="37">
        <v>0</v>
      </c>
      <c r="H29" s="37">
        <v>1</v>
      </c>
      <c r="I29" s="37">
        <v>0</v>
      </c>
      <c r="J29" s="37">
        <v>0</v>
      </c>
      <c r="K29" s="37">
        <v>2</v>
      </c>
      <c r="L29" s="37">
        <v>98</v>
      </c>
      <c r="M29" s="37">
        <v>100</v>
      </c>
      <c r="N29" s="37">
        <v>100</v>
      </c>
      <c r="O29" s="37">
        <v>100</v>
      </c>
      <c r="P29" s="37">
        <v>75</v>
      </c>
      <c r="Q29" s="37">
        <v>0.5</v>
      </c>
      <c r="R29" s="53">
        <v>4987.84292</v>
      </c>
      <c r="S29" s="53">
        <v>4987.84292</v>
      </c>
      <c r="T29" s="53">
        <v>4987.8276500000002</v>
      </c>
      <c r="U29" s="39">
        <f t="shared" si="1"/>
        <v>99.999693855635698</v>
      </c>
      <c r="V29" s="37">
        <v>1</v>
      </c>
      <c r="W29" s="37">
        <v>1</v>
      </c>
      <c r="X29" s="37" t="s">
        <v>81</v>
      </c>
      <c r="Y29" s="37">
        <v>1</v>
      </c>
      <c r="Z29" s="37">
        <v>1</v>
      </c>
      <c r="AA29" s="37" t="s">
        <v>81</v>
      </c>
      <c r="AB29" s="37">
        <v>1</v>
      </c>
      <c r="AC29" s="37">
        <f t="shared" si="0"/>
        <v>3.5</v>
      </c>
      <c r="AD29" s="59" t="s">
        <v>82</v>
      </c>
      <c r="AE29" s="39">
        <v>0</v>
      </c>
    </row>
    <row r="30" spans="1:32" s="44" customFormat="1" ht="40.5" customHeight="1" x14ac:dyDescent="0.25">
      <c r="A30" s="37" t="s">
        <v>38</v>
      </c>
      <c r="B30" s="37" t="s">
        <v>149</v>
      </c>
      <c r="C30" s="55" t="s">
        <v>39</v>
      </c>
      <c r="D30" s="37">
        <v>100</v>
      </c>
      <c r="E30" s="37">
        <v>77.8</v>
      </c>
      <c r="F30" s="37">
        <v>77.8</v>
      </c>
      <c r="G30" s="37">
        <v>0</v>
      </c>
      <c r="H30" s="37">
        <v>0</v>
      </c>
      <c r="I30" s="37">
        <v>100</v>
      </c>
      <c r="J30" s="37">
        <v>0</v>
      </c>
      <c r="K30" s="37">
        <v>2</v>
      </c>
      <c r="L30" s="37">
        <v>98</v>
      </c>
      <c r="M30" s="37">
        <v>100</v>
      </c>
      <c r="N30" s="37">
        <v>100</v>
      </c>
      <c r="O30" s="37">
        <v>100</v>
      </c>
      <c r="P30" s="37">
        <v>88</v>
      </c>
      <c r="Q30" s="37">
        <v>0.88</v>
      </c>
      <c r="R30" s="53">
        <v>1869.68</v>
      </c>
      <c r="S30" s="53">
        <v>1869.68</v>
      </c>
      <c r="T30" s="53">
        <v>1861.72</v>
      </c>
      <c r="U30" s="39">
        <f t="shared" si="1"/>
        <v>99.574258696675372</v>
      </c>
      <c r="V30" s="37">
        <v>1</v>
      </c>
      <c r="W30" s="37">
        <v>1</v>
      </c>
      <c r="X30" s="37" t="s">
        <v>81</v>
      </c>
      <c r="Y30" s="37">
        <v>1</v>
      </c>
      <c r="Z30" s="37">
        <v>1</v>
      </c>
      <c r="AA30" s="37" t="s">
        <v>81</v>
      </c>
      <c r="AB30" s="37">
        <v>1</v>
      </c>
      <c r="AC30" s="37">
        <f t="shared" si="0"/>
        <v>3.88</v>
      </c>
      <c r="AD30" s="59" t="s">
        <v>82</v>
      </c>
      <c r="AE30" s="39">
        <v>6.22</v>
      </c>
    </row>
    <row r="31" spans="1:32" s="44" customFormat="1" ht="43.5" customHeight="1" x14ac:dyDescent="0.25">
      <c r="A31" s="37" t="s">
        <v>40</v>
      </c>
      <c r="B31" s="37" t="s">
        <v>149</v>
      </c>
      <c r="C31" s="55" t="s">
        <v>41</v>
      </c>
      <c r="D31" s="37">
        <v>100</v>
      </c>
      <c r="E31" s="37">
        <v>91.5</v>
      </c>
      <c r="F31" s="37">
        <v>91.5</v>
      </c>
      <c r="G31" s="37">
        <v>0</v>
      </c>
      <c r="H31" s="37">
        <v>2</v>
      </c>
      <c r="I31" s="37">
        <v>0</v>
      </c>
      <c r="J31" s="37">
        <v>0</v>
      </c>
      <c r="K31" s="37">
        <v>7</v>
      </c>
      <c r="L31" s="37">
        <v>93</v>
      </c>
      <c r="M31" s="37">
        <v>100</v>
      </c>
      <c r="N31" s="37">
        <v>100</v>
      </c>
      <c r="O31" s="37">
        <v>100</v>
      </c>
      <c r="P31" s="37">
        <v>75</v>
      </c>
      <c r="Q31" s="37">
        <v>0.5</v>
      </c>
      <c r="R31" s="53">
        <v>5011.8</v>
      </c>
      <c r="S31" s="53">
        <v>5011.8</v>
      </c>
      <c r="T31" s="53">
        <v>5010.7700000000004</v>
      </c>
      <c r="U31" s="39">
        <f t="shared" si="1"/>
        <v>99.979448501536382</v>
      </c>
      <c r="V31" s="37">
        <v>1</v>
      </c>
      <c r="W31" s="37">
        <v>1</v>
      </c>
      <c r="X31" s="37" t="s">
        <v>81</v>
      </c>
      <c r="Y31" s="37">
        <v>1</v>
      </c>
      <c r="Z31" s="37">
        <v>1</v>
      </c>
      <c r="AA31" s="37" t="s">
        <v>81</v>
      </c>
      <c r="AB31" s="37">
        <v>1</v>
      </c>
      <c r="AC31" s="37">
        <f t="shared" si="0"/>
        <v>3.5</v>
      </c>
      <c r="AD31" s="59" t="s">
        <v>82</v>
      </c>
      <c r="AE31" s="39">
        <v>3.56</v>
      </c>
    </row>
    <row r="32" spans="1:32" s="44" customFormat="1" ht="45.75" customHeight="1" x14ac:dyDescent="0.25">
      <c r="A32" s="37" t="s">
        <v>42</v>
      </c>
      <c r="B32" s="37" t="s">
        <v>149</v>
      </c>
      <c r="C32" s="55" t="s">
        <v>43</v>
      </c>
      <c r="D32" s="37">
        <v>100</v>
      </c>
      <c r="E32" s="37">
        <v>75</v>
      </c>
      <c r="F32" s="37">
        <v>75</v>
      </c>
      <c r="G32" s="37">
        <v>0</v>
      </c>
      <c r="H32" s="37">
        <v>2</v>
      </c>
      <c r="I32" s="37">
        <v>0</v>
      </c>
      <c r="J32" s="37">
        <v>6</v>
      </c>
      <c r="K32" s="37">
        <v>6</v>
      </c>
      <c r="L32" s="37">
        <v>94</v>
      </c>
      <c r="M32" s="37">
        <v>100</v>
      </c>
      <c r="N32" s="37">
        <v>100</v>
      </c>
      <c r="O32" s="37">
        <v>100</v>
      </c>
      <c r="P32" s="37">
        <v>63</v>
      </c>
      <c r="Q32" s="37">
        <v>0.63</v>
      </c>
      <c r="R32" s="53">
        <v>2539.44</v>
      </c>
      <c r="S32" s="53">
        <v>2539.44</v>
      </c>
      <c r="T32" s="53">
        <v>2539.44</v>
      </c>
      <c r="U32" s="39">
        <f t="shared" si="1"/>
        <v>100</v>
      </c>
      <c r="V32" s="37">
        <v>1</v>
      </c>
      <c r="W32" s="37">
        <v>1</v>
      </c>
      <c r="X32" s="37" t="s">
        <v>81</v>
      </c>
      <c r="Y32" s="37">
        <v>1</v>
      </c>
      <c r="Z32" s="37">
        <v>1</v>
      </c>
      <c r="AA32" s="37" t="s">
        <v>81</v>
      </c>
      <c r="AB32" s="37">
        <v>1</v>
      </c>
      <c r="AC32" s="37">
        <f t="shared" si="0"/>
        <v>3.63</v>
      </c>
      <c r="AD32" s="59" t="s">
        <v>82</v>
      </c>
      <c r="AE32" s="39">
        <v>1.66</v>
      </c>
    </row>
    <row r="33" spans="1:31" s="44" customFormat="1" ht="48.75" customHeight="1" x14ac:dyDescent="0.25">
      <c r="A33" s="37" t="s">
        <v>44</v>
      </c>
      <c r="B33" s="37" t="s">
        <v>149</v>
      </c>
      <c r="C33" s="55" t="s">
        <v>45</v>
      </c>
      <c r="D33" s="37">
        <v>100</v>
      </c>
      <c r="E33" s="37">
        <v>100</v>
      </c>
      <c r="F33" s="37">
        <v>100</v>
      </c>
      <c r="G33" s="37">
        <v>100</v>
      </c>
      <c r="H33" s="37">
        <v>100</v>
      </c>
      <c r="I33" s="37">
        <f t="shared" ref="I33" si="3">H33/G33*100</f>
        <v>100</v>
      </c>
      <c r="J33" s="37">
        <v>0</v>
      </c>
      <c r="K33" s="37">
        <v>0</v>
      </c>
      <c r="L33" s="37">
        <v>100</v>
      </c>
      <c r="M33" s="37">
        <v>100</v>
      </c>
      <c r="N33" s="37">
        <v>100</v>
      </c>
      <c r="O33" s="37">
        <v>100</v>
      </c>
      <c r="P33" s="37">
        <v>100</v>
      </c>
      <c r="Q33" s="37">
        <v>1</v>
      </c>
      <c r="R33" s="53">
        <v>1326.02</v>
      </c>
      <c r="S33" s="53">
        <v>1326.02</v>
      </c>
      <c r="T33" s="53">
        <v>1324.67</v>
      </c>
      <c r="U33" s="39">
        <f t="shared" si="1"/>
        <v>99.898191580820807</v>
      </c>
      <c r="V33" s="37">
        <v>1</v>
      </c>
      <c r="W33" s="37">
        <v>1</v>
      </c>
      <c r="X33" s="37" t="s">
        <v>81</v>
      </c>
      <c r="Y33" s="37">
        <v>1</v>
      </c>
      <c r="Z33" s="37">
        <v>1</v>
      </c>
      <c r="AA33" s="37" t="s">
        <v>81</v>
      </c>
      <c r="AB33" s="37">
        <v>1</v>
      </c>
      <c r="AC33" s="37">
        <f t="shared" si="0"/>
        <v>4</v>
      </c>
      <c r="AD33" s="59" t="s">
        <v>82</v>
      </c>
      <c r="AE33" s="39">
        <v>71.849999999999994</v>
      </c>
    </row>
    <row r="34" spans="1:31" s="44" customFormat="1" ht="44.25" customHeight="1" x14ac:dyDescent="0.25">
      <c r="A34" s="37" t="s">
        <v>46</v>
      </c>
      <c r="B34" s="37" t="s">
        <v>149</v>
      </c>
      <c r="C34" s="55" t="s">
        <v>47</v>
      </c>
      <c r="D34" s="37">
        <v>100</v>
      </c>
      <c r="E34" s="37">
        <v>100</v>
      </c>
      <c r="F34" s="37">
        <v>100</v>
      </c>
      <c r="G34" s="37">
        <v>0</v>
      </c>
      <c r="H34" s="37">
        <v>1</v>
      </c>
      <c r="I34" s="37">
        <v>0</v>
      </c>
      <c r="J34" s="37">
        <v>0</v>
      </c>
      <c r="K34" s="37">
        <v>2</v>
      </c>
      <c r="L34" s="37">
        <v>98</v>
      </c>
      <c r="M34" s="37">
        <v>100</v>
      </c>
      <c r="N34" s="37">
        <v>100</v>
      </c>
      <c r="O34" s="37">
        <v>100</v>
      </c>
      <c r="P34" s="37">
        <v>75</v>
      </c>
      <c r="Q34" s="37">
        <v>0.75</v>
      </c>
      <c r="R34" s="53">
        <v>2992.38</v>
      </c>
      <c r="S34" s="53">
        <v>2992.38</v>
      </c>
      <c r="T34" s="53">
        <v>2975.25</v>
      </c>
      <c r="U34" s="39">
        <f>T34/R34*100</f>
        <v>99.427545966755559</v>
      </c>
      <c r="V34" s="37">
        <v>1</v>
      </c>
      <c r="W34" s="37">
        <v>1</v>
      </c>
      <c r="X34" s="37" t="s">
        <v>81</v>
      </c>
      <c r="Y34" s="37">
        <v>1</v>
      </c>
      <c r="Z34" s="37">
        <v>1</v>
      </c>
      <c r="AA34" s="37" t="s">
        <v>81</v>
      </c>
      <c r="AB34" s="37">
        <v>1</v>
      </c>
      <c r="AC34" s="37">
        <f t="shared" si="0"/>
        <v>3.75</v>
      </c>
      <c r="AD34" s="59" t="s">
        <v>82</v>
      </c>
      <c r="AE34" s="39">
        <v>43.02</v>
      </c>
    </row>
    <row r="35" spans="1:31" s="44" customFormat="1" ht="41.25" customHeight="1" x14ac:dyDescent="0.25">
      <c r="A35" s="37" t="s">
        <v>48</v>
      </c>
      <c r="B35" s="37" t="s">
        <v>149</v>
      </c>
      <c r="C35" s="55" t="s">
        <v>49</v>
      </c>
      <c r="D35" s="37">
        <v>100</v>
      </c>
      <c r="E35" s="37">
        <v>100</v>
      </c>
      <c r="F35" s="37">
        <v>100</v>
      </c>
      <c r="G35" s="37">
        <v>0</v>
      </c>
      <c r="H35" s="37">
        <v>0</v>
      </c>
      <c r="I35" s="37">
        <v>100</v>
      </c>
      <c r="J35" s="37">
        <v>0</v>
      </c>
      <c r="K35" s="37">
        <v>0</v>
      </c>
      <c r="L35" s="37">
        <v>100</v>
      </c>
      <c r="M35" s="37">
        <v>100</v>
      </c>
      <c r="N35" s="37">
        <v>100</v>
      </c>
      <c r="O35" s="37">
        <v>100</v>
      </c>
      <c r="P35" s="37">
        <v>100</v>
      </c>
      <c r="Q35" s="37">
        <v>1</v>
      </c>
      <c r="R35" s="53">
        <v>2033.23</v>
      </c>
      <c r="S35" s="53">
        <v>2033.23</v>
      </c>
      <c r="T35" s="53">
        <v>2019.11</v>
      </c>
      <c r="U35" s="39">
        <f t="shared" si="1"/>
        <v>99.305538478184957</v>
      </c>
      <c r="V35" s="37">
        <v>1</v>
      </c>
      <c r="W35" s="37">
        <v>1</v>
      </c>
      <c r="X35" s="37" t="s">
        <v>81</v>
      </c>
      <c r="Y35" s="37">
        <v>1</v>
      </c>
      <c r="Z35" s="37">
        <v>1</v>
      </c>
      <c r="AA35" s="37" t="s">
        <v>81</v>
      </c>
      <c r="AB35" s="37">
        <v>1</v>
      </c>
      <c r="AC35" s="37">
        <f t="shared" si="0"/>
        <v>4</v>
      </c>
      <c r="AD35" s="59" t="s">
        <v>82</v>
      </c>
      <c r="AE35" s="39">
        <v>13.99</v>
      </c>
    </row>
    <row r="36" spans="1:31" s="44" customFormat="1" ht="45.75" customHeight="1" x14ac:dyDescent="0.25">
      <c r="A36" s="37" t="s">
        <v>50</v>
      </c>
      <c r="B36" s="37" t="s">
        <v>149</v>
      </c>
      <c r="C36" s="55" t="s">
        <v>51</v>
      </c>
      <c r="D36" s="37">
        <v>100</v>
      </c>
      <c r="E36" s="37">
        <v>72.23</v>
      </c>
      <c r="F36" s="37">
        <v>72.23</v>
      </c>
      <c r="G36" s="37">
        <v>0</v>
      </c>
      <c r="H36" s="37">
        <v>0</v>
      </c>
      <c r="I36" s="37">
        <v>100</v>
      </c>
      <c r="J36" s="37">
        <v>0</v>
      </c>
      <c r="K36" s="37">
        <v>2</v>
      </c>
      <c r="L36" s="37">
        <v>2</v>
      </c>
      <c r="M36" s="37">
        <v>100</v>
      </c>
      <c r="N36" s="37">
        <v>100</v>
      </c>
      <c r="O36" s="37">
        <v>100</v>
      </c>
      <c r="P36" s="37">
        <v>100</v>
      </c>
      <c r="Q36" s="37">
        <v>1</v>
      </c>
      <c r="R36" s="53">
        <v>2638.77</v>
      </c>
      <c r="S36" s="53">
        <v>2638.77</v>
      </c>
      <c r="T36" s="53">
        <v>2622.11</v>
      </c>
      <c r="U36" s="39">
        <f t="shared" si="1"/>
        <v>99.368645240017145</v>
      </c>
      <c r="V36" s="37">
        <v>1</v>
      </c>
      <c r="W36" s="37">
        <v>1</v>
      </c>
      <c r="X36" s="37" t="s">
        <v>81</v>
      </c>
      <c r="Y36" s="37">
        <v>1</v>
      </c>
      <c r="Z36" s="37">
        <v>1</v>
      </c>
      <c r="AA36" s="37" t="s">
        <v>81</v>
      </c>
      <c r="AB36" s="37">
        <v>1</v>
      </c>
      <c r="AC36" s="37">
        <f>Q36+V36+Y36+AB36</f>
        <v>4</v>
      </c>
      <c r="AD36" s="59" t="s">
        <v>82</v>
      </c>
      <c r="AE36" s="39">
        <v>3.02</v>
      </c>
    </row>
    <row r="37" spans="1:31" s="44" customFormat="1" ht="42" customHeight="1" x14ac:dyDescent="0.25">
      <c r="A37" s="37" t="s">
        <v>52</v>
      </c>
      <c r="B37" s="37" t="s">
        <v>149</v>
      </c>
      <c r="C37" s="55" t="s">
        <v>53</v>
      </c>
      <c r="D37" s="37">
        <v>100</v>
      </c>
      <c r="E37" s="37">
        <v>85.7</v>
      </c>
      <c r="F37" s="37">
        <v>85.7</v>
      </c>
      <c r="G37" s="37">
        <v>0</v>
      </c>
      <c r="H37" s="37">
        <v>0</v>
      </c>
      <c r="I37" s="37">
        <v>100</v>
      </c>
      <c r="J37" s="37">
        <v>0</v>
      </c>
      <c r="K37" s="37">
        <v>3</v>
      </c>
      <c r="L37" s="37">
        <v>97</v>
      </c>
      <c r="M37" s="37">
        <v>100</v>
      </c>
      <c r="N37" s="37">
        <v>100</v>
      </c>
      <c r="O37" s="37">
        <v>100</v>
      </c>
      <c r="P37" s="37">
        <v>96.4</v>
      </c>
      <c r="Q37" s="37">
        <v>0.96</v>
      </c>
      <c r="R37" s="53">
        <v>3459.39</v>
      </c>
      <c r="S37" s="53">
        <v>3459.39</v>
      </c>
      <c r="T37" s="53">
        <v>3438.17</v>
      </c>
      <c r="U37" s="39">
        <f t="shared" si="1"/>
        <v>99.386597059019081</v>
      </c>
      <c r="V37" s="37">
        <v>1</v>
      </c>
      <c r="W37" s="37">
        <v>1</v>
      </c>
      <c r="X37" s="37" t="s">
        <v>81</v>
      </c>
      <c r="Y37" s="37">
        <v>1</v>
      </c>
      <c r="Z37" s="37">
        <v>1</v>
      </c>
      <c r="AA37" s="37" t="s">
        <v>81</v>
      </c>
      <c r="AB37" s="37">
        <v>1</v>
      </c>
      <c r="AC37" s="37">
        <f t="shared" si="0"/>
        <v>3.96</v>
      </c>
      <c r="AD37" s="59" t="s">
        <v>82</v>
      </c>
      <c r="AE37" s="39">
        <v>0</v>
      </c>
    </row>
    <row r="38" spans="1:31" s="44" customFormat="1" ht="42" customHeight="1" x14ac:dyDescent="0.25">
      <c r="A38" s="37" t="s">
        <v>54</v>
      </c>
      <c r="B38" s="37" t="s">
        <v>149</v>
      </c>
      <c r="C38" s="55" t="s">
        <v>55</v>
      </c>
      <c r="D38" s="37">
        <v>100</v>
      </c>
      <c r="E38" s="37">
        <v>100</v>
      </c>
      <c r="F38" s="37">
        <v>100</v>
      </c>
      <c r="G38" s="37">
        <v>0</v>
      </c>
      <c r="H38" s="37">
        <v>0</v>
      </c>
      <c r="I38" s="37">
        <v>100</v>
      </c>
      <c r="J38" s="37">
        <v>0</v>
      </c>
      <c r="K38" s="37">
        <v>0</v>
      </c>
      <c r="L38" s="37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</v>
      </c>
      <c r="R38" s="53">
        <v>884.01</v>
      </c>
      <c r="S38" s="53">
        <v>884.01</v>
      </c>
      <c r="T38" s="53">
        <v>882.74</v>
      </c>
      <c r="U38" s="39">
        <f t="shared" si="1"/>
        <v>99.856336466782054</v>
      </c>
      <c r="V38" s="37">
        <v>1</v>
      </c>
      <c r="W38" s="37">
        <v>1</v>
      </c>
      <c r="X38" s="37" t="s">
        <v>81</v>
      </c>
      <c r="Y38" s="37">
        <v>1</v>
      </c>
      <c r="Z38" s="37">
        <v>1</v>
      </c>
      <c r="AA38" s="37" t="s">
        <v>81</v>
      </c>
      <c r="AB38" s="37">
        <v>1</v>
      </c>
      <c r="AC38" s="37">
        <f t="shared" si="0"/>
        <v>4</v>
      </c>
      <c r="AD38" s="59" t="s">
        <v>82</v>
      </c>
      <c r="AE38" s="39">
        <v>10.06</v>
      </c>
    </row>
    <row r="39" spans="1:31" s="44" customFormat="1" ht="51" customHeight="1" x14ac:dyDescent="0.25">
      <c r="A39" s="37" t="s">
        <v>56</v>
      </c>
      <c r="B39" s="37" t="s">
        <v>149</v>
      </c>
      <c r="C39" s="55" t="s">
        <v>57</v>
      </c>
      <c r="D39" s="37">
        <v>100</v>
      </c>
      <c r="E39" s="37">
        <v>100</v>
      </c>
      <c r="F39" s="37">
        <v>100</v>
      </c>
      <c r="G39" s="37">
        <v>0</v>
      </c>
      <c r="H39" s="37">
        <v>1</v>
      </c>
      <c r="I39" s="37">
        <v>0</v>
      </c>
      <c r="J39" s="37">
        <v>0</v>
      </c>
      <c r="K39" s="37">
        <v>4</v>
      </c>
      <c r="L39" s="37">
        <v>96</v>
      </c>
      <c r="M39" s="37">
        <v>100</v>
      </c>
      <c r="N39" s="37">
        <v>100</v>
      </c>
      <c r="O39" s="37">
        <v>100</v>
      </c>
      <c r="P39" s="37">
        <v>75</v>
      </c>
      <c r="Q39" s="37">
        <v>0.75</v>
      </c>
      <c r="R39" s="53">
        <v>4019.98</v>
      </c>
      <c r="S39" s="53">
        <v>4019.98</v>
      </c>
      <c r="T39" s="53">
        <v>4019.98</v>
      </c>
      <c r="U39" s="39">
        <f t="shared" si="1"/>
        <v>100</v>
      </c>
      <c r="V39" s="37">
        <v>1</v>
      </c>
      <c r="W39" s="37">
        <v>1</v>
      </c>
      <c r="X39" s="37" t="s">
        <v>81</v>
      </c>
      <c r="Y39" s="37">
        <v>1</v>
      </c>
      <c r="Z39" s="37">
        <v>1</v>
      </c>
      <c r="AA39" s="37" t="s">
        <v>81</v>
      </c>
      <c r="AB39" s="37">
        <v>1</v>
      </c>
      <c r="AC39" s="54">
        <f t="shared" si="0"/>
        <v>3.75</v>
      </c>
      <c r="AD39" s="59" t="s">
        <v>82</v>
      </c>
      <c r="AE39" s="39">
        <v>667.89</v>
      </c>
    </row>
    <row r="40" spans="1:31" s="44" customFormat="1" ht="39.75" customHeight="1" x14ac:dyDescent="0.25">
      <c r="A40" s="37" t="s">
        <v>58</v>
      </c>
      <c r="B40" s="37" t="s">
        <v>149</v>
      </c>
      <c r="C40" s="55" t="s">
        <v>59</v>
      </c>
      <c r="D40" s="37">
        <v>100</v>
      </c>
      <c r="E40" s="37">
        <v>75</v>
      </c>
      <c r="F40" s="37">
        <v>75.400000000000006</v>
      </c>
      <c r="G40" s="37">
        <v>0</v>
      </c>
      <c r="H40" s="37">
        <v>0</v>
      </c>
      <c r="I40" s="37">
        <v>100</v>
      </c>
      <c r="J40" s="37">
        <v>100</v>
      </c>
      <c r="K40" s="37">
        <v>100</v>
      </c>
      <c r="L40" s="37">
        <v>100</v>
      </c>
      <c r="M40" s="37">
        <v>100</v>
      </c>
      <c r="N40" s="37">
        <v>100</v>
      </c>
      <c r="O40" s="37">
        <v>100</v>
      </c>
      <c r="P40" s="37">
        <v>100</v>
      </c>
      <c r="Q40" s="37">
        <v>1</v>
      </c>
      <c r="R40" s="53">
        <v>2874.84</v>
      </c>
      <c r="S40" s="53">
        <v>2874.84</v>
      </c>
      <c r="T40" s="53">
        <v>2874.84</v>
      </c>
      <c r="U40" s="39">
        <f t="shared" si="1"/>
        <v>100</v>
      </c>
      <c r="V40" s="37">
        <v>1</v>
      </c>
      <c r="W40" s="37">
        <v>1</v>
      </c>
      <c r="X40" s="37" t="s">
        <v>81</v>
      </c>
      <c r="Y40" s="37">
        <v>1</v>
      </c>
      <c r="Z40" s="37">
        <v>1</v>
      </c>
      <c r="AA40" s="37" t="s">
        <v>81</v>
      </c>
      <c r="AB40" s="37">
        <v>1</v>
      </c>
      <c r="AC40" s="37">
        <f>Q40+V40+Y40+AB40</f>
        <v>4</v>
      </c>
      <c r="AD40" s="59" t="s">
        <v>82</v>
      </c>
      <c r="AE40" s="39">
        <v>0</v>
      </c>
    </row>
    <row r="41" spans="1:31" s="44" customFormat="1" ht="47.25" customHeight="1" x14ac:dyDescent="0.25">
      <c r="A41" s="37" t="s">
        <v>60</v>
      </c>
      <c r="B41" s="37" t="s">
        <v>149</v>
      </c>
      <c r="C41" s="55" t="s">
        <v>61</v>
      </c>
      <c r="D41" s="37">
        <v>100</v>
      </c>
      <c r="E41" s="37">
        <v>100</v>
      </c>
      <c r="F41" s="37">
        <v>100</v>
      </c>
      <c r="G41" s="37">
        <v>0</v>
      </c>
      <c r="H41" s="37">
        <v>0</v>
      </c>
      <c r="I41" s="37">
        <v>100</v>
      </c>
      <c r="J41" s="37">
        <v>0</v>
      </c>
      <c r="K41" s="37">
        <v>15</v>
      </c>
      <c r="L41" s="37">
        <v>85</v>
      </c>
      <c r="M41" s="37">
        <v>100</v>
      </c>
      <c r="N41" s="37">
        <v>50</v>
      </c>
      <c r="O41" s="37">
        <v>50</v>
      </c>
      <c r="P41" s="37">
        <v>50</v>
      </c>
      <c r="Q41" s="37">
        <v>0</v>
      </c>
      <c r="R41" s="53">
        <v>2285.17</v>
      </c>
      <c r="S41" s="53">
        <v>2285.17</v>
      </c>
      <c r="T41" s="53">
        <v>2241.61</v>
      </c>
      <c r="U41" s="39">
        <f t="shared" si="1"/>
        <v>98.093796085192793</v>
      </c>
      <c r="V41" s="37">
        <v>1</v>
      </c>
      <c r="W41" s="37">
        <v>1</v>
      </c>
      <c r="X41" s="37" t="s">
        <v>81</v>
      </c>
      <c r="Y41" s="37">
        <v>1</v>
      </c>
      <c r="Z41" s="37">
        <v>1</v>
      </c>
      <c r="AA41" s="37" t="s">
        <v>81</v>
      </c>
      <c r="AB41" s="37">
        <v>1</v>
      </c>
      <c r="AC41" s="37">
        <f t="shared" ref="AC41:AC46" si="4">Q41+V41+Y41+AB41</f>
        <v>3</v>
      </c>
      <c r="AD41" s="59" t="s">
        <v>83</v>
      </c>
      <c r="AE41" s="39">
        <v>1.57</v>
      </c>
    </row>
    <row r="42" spans="1:31" s="44" customFormat="1" ht="45.75" customHeight="1" x14ac:dyDescent="0.25">
      <c r="A42" s="37" t="s">
        <v>62</v>
      </c>
      <c r="B42" s="37" t="s">
        <v>149</v>
      </c>
      <c r="C42" s="55" t="s">
        <v>63</v>
      </c>
      <c r="D42" s="37">
        <v>100</v>
      </c>
      <c r="E42" s="37">
        <v>86.67</v>
      </c>
      <c r="F42" s="37">
        <v>86.67</v>
      </c>
      <c r="G42" s="37">
        <v>0</v>
      </c>
      <c r="H42" s="37">
        <v>1</v>
      </c>
      <c r="I42" s="37">
        <v>0</v>
      </c>
      <c r="J42" s="37">
        <v>0</v>
      </c>
      <c r="K42" s="37">
        <v>3</v>
      </c>
      <c r="L42" s="37">
        <v>97</v>
      </c>
      <c r="M42" s="37">
        <v>100</v>
      </c>
      <c r="N42" s="37">
        <v>93.66</v>
      </c>
      <c r="O42" s="37">
        <v>93.66</v>
      </c>
      <c r="P42" s="37">
        <v>100</v>
      </c>
      <c r="Q42" s="37">
        <v>1</v>
      </c>
      <c r="R42" s="53">
        <v>1949.24</v>
      </c>
      <c r="S42" s="53">
        <v>1949.24</v>
      </c>
      <c r="T42" s="53">
        <v>1864.25</v>
      </c>
      <c r="U42" s="39">
        <f t="shared" si="1"/>
        <v>95.639839116783975</v>
      </c>
      <c r="V42" s="37">
        <v>1</v>
      </c>
      <c r="W42" s="37">
        <v>1</v>
      </c>
      <c r="X42" s="37" t="s">
        <v>81</v>
      </c>
      <c r="Y42" s="37">
        <v>1</v>
      </c>
      <c r="Z42" s="37">
        <v>1</v>
      </c>
      <c r="AA42" s="37" t="s">
        <v>81</v>
      </c>
      <c r="AB42" s="37">
        <v>1</v>
      </c>
      <c r="AC42" s="37">
        <f t="shared" si="4"/>
        <v>4</v>
      </c>
      <c r="AD42" s="54" t="s">
        <v>82</v>
      </c>
      <c r="AE42" s="39">
        <v>40</v>
      </c>
    </row>
    <row r="43" spans="1:31" s="44" customFormat="1" ht="48" customHeight="1" x14ac:dyDescent="0.25">
      <c r="A43" s="37" t="s">
        <v>64</v>
      </c>
      <c r="B43" s="37" t="s">
        <v>149</v>
      </c>
      <c r="C43" s="55" t="s">
        <v>65</v>
      </c>
      <c r="D43" s="37">
        <v>100</v>
      </c>
      <c r="E43" s="37">
        <v>86.37</v>
      </c>
      <c r="F43" s="37">
        <v>86.37</v>
      </c>
      <c r="G43" s="37">
        <v>0</v>
      </c>
      <c r="H43" s="37">
        <v>3</v>
      </c>
      <c r="I43" s="37">
        <v>0</v>
      </c>
      <c r="J43" s="37">
        <v>0</v>
      </c>
      <c r="K43" s="37">
        <v>1</v>
      </c>
      <c r="L43" s="37">
        <v>99</v>
      </c>
      <c r="M43" s="37">
        <v>100</v>
      </c>
      <c r="N43" s="37">
        <v>100</v>
      </c>
      <c r="O43" s="37">
        <v>100</v>
      </c>
      <c r="P43" s="37">
        <v>75</v>
      </c>
      <c r="Q43" s="37">
        <v>0.75</v>
      </c>
      <c r="R43" s="53">
        <v>2417.77</v>
      </c>
      <c r="S43" s="53">
        <v>2417.77</v>
      </c>
      <c r="T43" s="53">
        <v>2417.77</v>
      </c>
      <c r="U43" s="39">
        <f t="shared" si="1"/>
        <v>100</v>
      </c>
      <c r="V43" s="37">
        <v>1</v>
      </c>
      <c r="W43" s="37">
        <v>1</v>
      </c>
      <c r="X43" s="37" t="s">
        <v>81</v>
      </c>
      <c r="Y43" s="37">
        <v>1</v>
      </c>
      <c r="Z43" s="37">
        <v>1</v>
      </c>
      <c r="AA43" s="37" t="s">
        <v>81</v>
      </c>
      <c r="AB43" s="37">
        <v>1</v>
      </c>
      <c r="AC43" s="37">
        <f t="shared" si="4"/>
        <v>3.75</v>
      </c>
      <c r="AD43" s="59" t="s">
        <v>82</v>
      </c>
      <c r="AE43" s="39">
        <v>17.8</v>
      </c>
    </row>
    <row r="44" spans="1:31" s="44" customFormat="1" ht="51" customHeight="1" x14ac:dyDescent="0.25">
      <c r="A44" s="37" t="s">
        <v>66</v>
      </c>
      <c r="B44" s="37" t="s">
        <v>149</v>
      </c>
      <c r="C44" s="55" t="s">
        <v>67</v>
      </c>
      <c r="D44" s="37">
        <v>100</v>
      </c>
      <c r="E44" s="37">
        <v>100</v>
      </c>
      <c r="F44" s="37">
        <v>100</v>
      </c>
      <c r="G44" s="37">
        <v>0</v>
      </c>
      <c r="H44" s="37">
        <v>1.6</v>
      </c>
      <c r="I44" s="37">
        <v>1.6</v>
      </c>
      <c r="J44" s="37">
        <v>100</v>
      </c>
      <c r="K44" s="37">
        <v>100</v>
      </c>
      <c r="L44" s="37">
        <v>100</v>
      </c>
      <c r="M44" s="37">
        <v>100</v>
      </c>
      <c r="N44" s="37">
        <v>100</v>
      </c>
      <c r="O44" s="37">
        <v>100</v>
      </c>
      <c r="P44" s="37">
        <v>100</v>
      </c>
      <c r="Q44" s="37">
        <v>1</v>
      </c>
      <c r="R44" s="53">
        <v>4307.47</v>
      </c>
      <c r="S44" s="53">
        <v>4307.47</v>
      </c>
      <c r="T44" s="53">
        <v>4307.47</v>
      </c>
      <c r="U44" s="39">
        <f t="shared" si="1"/>
        <v>100</v>
      </c>
      <c r="V44" s="37">
        <v>1</v>
      </c>
      <c r="W44" s="37">
        <v>1</v>
      </c>
      <c r="X44" s="37" t="s">
        <v>81</v>
      </c>
      <c r="Y44" s="37">
        <v>1</v>
      </c>
      <c r="Z44" s="37">
        <v>1</v>
      </c>
      <c r="AA44" s="37" t="s">
        <v>81</v>
      </c>
      <c r="AB44" s="37">
        <v>1</v>
      </c>
      <c r="AC44" s="37">
        <f t="shared" si="4"/>
        <v>4</v>
      </c>
      <c r="AD44" s="59" t="s">
        <v>82</v>
      </c>
      <c r="AE44" s="39">
        <v>0</v>
      </c>
    </row>
    <row r="45" spans="1:31" s="44" customFormat="1" ht="42.75" customHeight="1" x14ac:dyDescent="0.25">
      <c r="A45" s="37" t="s">
        <v>68</v>
      </c>
      <c r="B45" s="37" t="s">
        <v>149</v>
      </c>
      <c r="C45" s="55" t="s">
        <v>69</v>
      </c>
      <c r="D45" s="37">
        <v>100</v>
      </c>
      <c r="E45" s="37">
        <v>78.599999999999994</v>
      </c>
      <c r="F45" s="37">
        <v>78.599999999999994</v>
      </c>
      <c r="G45" s="37">
        <v>0</v>
      </c>
      <c r="H45" s="37">
        <v>1</v>
      </c>
      <c r="I45" s="37">
        <v>0</v>
      </c>
      <c r="J45" s="37">
        <v>0</v>
      </c>
      <c r="K45" s="37">
        <v>6</v>
      </c>
      <c r="L45" s="37">
        <v>94</v>
      </c>
      <c r="M45" s="37">
        <v>100</v>
      </c>
      <c r="N45" s="37">
        <v>100</v>
      </c>
      <c r="O45" s="37">
        <v>100</v>
      </c>
      <c r="P45" s="37">
        <v>78.599999999999994</v>
      </c>
      <c r="Q45" s="37">
        <v>0.5</v>
      </c>
      <c r="R45" s="53">
        <v>2298.4299999999998</v>
      </c>
      <c r="S45" s="53">
        <v>2298.4299999999998</v>
      </c>
      <c r="T45" s="53">
        <v>2298.4299999999998</v>
      </c>
      <c r="U45" s="39">
        <f t="shared" si="1"/>
        <v>100</v>
      </c>
      <c r="V45" s="37">
        <v>1</v>
      </c>
      <c r="W45" s="37">
        <v>1</v>
      </c>
      <c r="X45" s="37" t="s">
        <v>81</v>
      </c>
      <c r="Y45" s="37">
        <v>1</v>
      </c>
      <c r="Z45" s="37">
        <v>1</v>
      </c>
      <c r="AA45" s="37" t="s">
        <v>81</v>
      </c>
      <c r="AB45" s="37">
        <v>1</v>
      </c>
      <c r="AC45" s="37">
        <f t="shared" si="4"/>
        <v>3.5</v>
      </c>
      <c r="AD45" s="59" t="s">
        <v>82</v>
      </c>
      <c r="AE45" s="39">
        <v>0</v>
      </c>
    </row>
    <row r="46" spans="1:31" s="44" customFormat="1" ht="42.75" customHeight="1" x14ac:dyDescent="0.25">
      <c r="A46" s="37" t="s">
        <v>70</v>
      </c>
      <c r="B46" s="37" t="s">
        <v>149</v>
      </c>
      <c r="C46" s="55" t="s">
        <v>71</v>
      </c>
      <c r="D46" s="37">
        <v>100</v>
      </c>
      <c r="E46" s="37">
        <v>100</v>
      </c>
      <c r="F46" s="37">
        <v>100</v>
      </c>
      <c r="G46" s="37">
        <v>0</v>
      </c>
      <c r="H46" s="37">
        <v>5</v>
      </c>
      <c r="I46" s="37">
        <v>0</v>
      </c>
      <c r="J46" s="37">
        <v>0</v>
      </c>
      <c r="K46" s="37">
        <v>7</v>
      </c>
      <c r="L46" s="37">
        <v>93</v>
      </c>
      <c r="M46" s="37">
        <v>100</v>
      </c>
      <c r="N46" s="37">
        <v>100</v>
      </c>
      <c r="O46" s="37">
        <v>100</v>
      </c>
      <c r="P46" s="37">
        <v>75</v>
      </c>
      <c r="Q46" s="37">
        <v>0.75</v>
      </c>
      <c r="R46" s="53">
        <v>8624.51</v>
      </c>
      <c r="S46" s="53">
        <v>8624.51</v>
      </c>
      <c r="T46" s="53">
        <v>8624.51</v>
      </c>
      <c r="U46" s="39">
        <f t="shared" si="1"/>
        <v>100</v>
      </c>
      <c r="V46" s="37">
        <v>1</v>
      </c>
      <c r="W46" s="37">
        <v>1</v>
      </c>
      <c r="X46" s="37" t="s">
        <v>81</v>
      </c>
      <c r="Y46" s="37">
        <v>1</v>
      </c>
      <c r="Z46" s="37">
        <v>1</v>
      </c>
      <c r="AA46" s="37" t="s">
        <v>81</v>
      </c>
      <c r="AB46" s="37">
        <v>1</v>
      </c>
      <c r="AC46" s="37">
        <f t="shared" si="4"/>
        <v>3.75</v>
      </c>
      <c r="AD46" s="59" t="s">
        <v>82</v>
      </c>
      <c r="AE46" s="39">
        <v>16.62</v>
      </c>
    </row>
    <row r="47" spans="1:31" ht="14.45" x14ac:dyDescent="0.3">
      <c r="R47" s="23"/>
      <c r="S47" s="23"/>
      <c r="T47" s="26"/>
      <c r="AE47" s="23"/>
    </row>
    <row r="48" spans="1:31" ht="39" customHeight="1" x14ac:dyDescent="0.3">
      <c r="C48" s="15" t="s">
        <v>158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8"/>
      <c r="S48" s="8"/>
      <c r="T48" s="27"/>
      <c r="U48" s="7"/>
      <c r="V48" s="7"/>
      <c r="W48" s="7"/>
    </row>
    <row r="49" spans="3:31" ht="15.6" x14ac:dyDescent="0.3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6"/>
      <c r="S49" s="16"/>
      <c r="T49" s="28"/>
      <c r="U49" s="16"/>
      <c r="V49" s="16"/>
      <c r="W49" s="16"/>
      <c r="AE49" s="25"/>
    </row>
    <row r="50" spans="3:31" ht="38.25" customHeight="1" x14ac:dyDescent="0.25">
      <c r="C50" s="79" t="s">
        <v>96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</row>
    <row r="51" spans="3:31" ht="15" customHeight="1" x14ac:dyDescent="0.3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</row>
    <row r="52" spans="3:31" ht="14.45" x14ac:dyDescent="0.3">
      <c r="C52" s="23"/>
    </row>
    <row r="54" spans="3:31" ht="15.6" hidden="1" x14ac:dyDescent="0.3">
      <c r="C54" s="79" t="s">
        <v>100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</row>
  </sheetData>
  <mergeCells count="54">
    <mergeCell ref="Z10:Z12"/>
    <mergeCell ref="U10:U12"/>
    <mergeCell ref="V10:V12"/>
    <mergeCell ref="W10:W12"/>
    <mergeCell ref="X10:X12"/>
    <mergeCell ref="Y10:Y12"/>
    <mergeCell ref="M10:O10"/>
    <mergeCell ref="A1:AD1"/>
    <mergeCell ref="A2:AD2"/>
    <mergeCell ref="A3:AD3"/>
    <mergeCell ref="A4:AD4"/>
    <mergeCell ref="A5:AD5"/>
    <mergeCell ref="A6:A12"/>
    <mergeCell ref="B6:B12"/>
    <mergeCell ref="C6:C12"/>
    <mergeCell ref="D6:AB6"/>
    <mergeCell ref="AC6:AC12"/>
    <mergeCell ref="AB10:AB12"/>
    <mergeCell ref="Q10:Q12"/>
    <mergeCell ref="R10:R12"/>
    <mergeCell ref="S10:S12"/>
    <mergeCell ref="T10:T12"/>
    <mergeCell ref="I11:I12"/>
    <mergeCell ref="AD6:AD12"/>
    <mergeCell ref="AE6:AE12"/>
    <mergeCell ref="D7:O8"/>
    <mergeCell ref="P7:P10"/>
    <mergeCell ref="Q7:Q9"/>
    <mergeCell ref="R7:V9"/>
    <mergeCell ref="W7:Y9"/>
    <mergeCell ref="Z7:AB9"/>
    <mergeCell ref="D9:F9"/>
    <mergeCell ref="G9:I9"/>
    <mergeCell ref="J9:L9"/>
    <mergeCell ref="M9:O9"/>
    <mergeCell ref="D10:F10"/>
    <mergeCell ref="G10:I10"/>
    <mergeCell ref="J10:L10"/>
    <mergeCell ref="AA10:AA12"/>
    <mergeCell ref="P11:P12"/>
    <mergeCell ref="C50:W50"/>
    <mergeCell ref="C51:W51"/>
    <mergeCell ref="C54:W54"/>
    <mergeCell ref="J11:J12"/>
    <mergeCell ref="K11:K12"/>
    <mergeCell ref="L11:L12"/>
    <mergeCell ref="M11:M12"/>
    <mergeCell ref="N11:N12"/>
    <mergeCell ref="O11:O12"/>
    <mergeCell ref="D11:D12"/>
    <mergeCell ref="E11:E12"/>
    <mergeCell ref="F11:F12"/>
    <mergeCell ref="G11:G12"/>
    <mergeCell ref="H11:H12"/>
  </mergeCells>
  <pageMargins left="0.7" right="0.7" top="0.75" bottom="0.75" header="0.3" footer="0.3"/>
  <pageSetup paperSize="9"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50"/>
  <sheetViews>
    <sheetView topLeftCell="F10" zoomScale="80" zoomScaleNormal="80" zoomScaleSheetLayoutView="70" workbookViewId="0">
      <selection activeCell="N28" sqref="N28"/>
    </sheetView>
  </sheetViews>
  <sheetFormatPr defaultRowHeight="15" x14ac:dyDescent="0.25"/>
  <cols>
    <col min="1" max="1" width="10.28515625" customWidth="1"/>
    <col min="2" max="2" width="25.85546875" customWidth="1"/>
    <col min="3" max="3" width="44" customWidth="1"/>
    <col min="4" max="4" width="9.85546875" customWidth="1"/>
    <col min="5" max="5" width="11.42578125" customWidth="1"/>
    <col min="6" max="6" width="17.710937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9.42578125" customWidth="1"/>
    <col min="17" max="17" width="17.8554687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</cols>
  <sheetData>
    <row r="1" spans="1:30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30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30" ht="66" customHeight="1" x14ac:dyDescent="0.3">
      <c r="A3" s="109" t="s">
        <v>94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30" ht="18.75" x14ac:dyDescent="0.3">
      <c r="A4" s="107" t="s">
        <v>126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30" ht="92.25" customHeight="1" x14ac:dyDescent="0.25">
      <c r="A5" s="108" t="s">
        <v>131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30" ht="35.25" customHeight="1" x14ac:dyDescent="0.25">
      <c r="A6" s="78" t="s">
        <v>3</v>
      </c>
      <c r="B6" s="76" t="s">
        <v>145</v>
      </c>
      <c r="C6" s="78" t="s">
        <v>8</v>
      </c>
      <c r="D6" s="85" t="s">
        <v>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 s="78" t="s">
        <v>0</v>
      </c>
      <c r="AA6" s="78" t="s">
        <v>106</v>
      </c>
      <c r="AB6" s="3"/>
    </row>
    <row r="7" spans="1:30" ht="19.5" customHeight="1" x14ac:dyDescent="0.25">
      <c r="A7" s="78"/>
      <c r="B7" s="80"/>
      <c r="C7" s="78"/>
      <c r="D7" s="78" t="s">
        <v>22</v>
      </c>
      <c r="E7" s="78"/>
      <c r="F7" s="78"/>
      <c r="G7" s="78"/>
      <c r="H7" s="78"/>
      <c r="I7" s="78"/>
      <c r="J7" s="78"/>
      <c r="K7" s="78"/>
      <c r="L7" s="78"/>
      <c r="M7" s="78" t="s">
        <v>19</v>
      </c>
      <c r="N7" s="78"/>
      <c r="O7" s="94" t="s">
        <v>13</v>
      </c>
      <c r="P7" s="95"/>
      <c r="Q7" s="95"/>
      <c r="R7" s="95"/>
      <c r="S7" s="91"/>
      <c r="T7" s="94" t="s">
        <v>4</v>
      </c>
      <c r="U7" s="95"/>
      <c r="V7" s="91"/>
      <c r="W7" s="94" t="s">
        <v>2</v>
      </c>
      <c r="X7" s="95"/>
      <c r="Y7" s="91"/>
      <c r="Z7" s="78"/>
      <c r="AA7" s="78"/>
      <c r="AB7" s="3"/>
    </row>
    <row r="8" spans="1:30" ht="59.25" customHeight="1" x14ac:dyDescent="0.25">
      <c r="A8" s="78"/>
      <c r="B8" s="8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6"/>
      <c r="P8" s="97"/>
      <c r="Q8" s="97"/>
      <c r="R8" s="97"/>
      <c r="S8" s="92"/>
      <c r="T8" s="96"/>
      <c r="U8" s="97"/>
      <c r="V8" s="92"/>
      <c r="W8" s="96"/>
      <c r="X8" s="97"/>
      <c r="Y8" s="92"/>
      <c r="Z8" s="78"/>
      <c r="AA8" s="78"/>
      <c r="AB8" s="3"/>
    </row>
    <row r="9" spans="1:30" ht="240.75" customHeight="1" x14ac:dyDescent="0.25">
      <c r="A9" s="78"/>
      <c r="B9" s="80"/>
      <c r="C9" s="78"/>
      <c r="D9" s="115" t="s">
        <v>77</v>
      </c>
      <c r="E9" s="115"/>
      <c r="F9" s="115"/>
      <c r="G9" s="115" t="s">
        <v>20</v>
      </c>
      <c r="H9" s="115"/>
      <c r="I9" s="115"/>
      <c r="J9" s="115" t="s">
        <v>21</v>
      </c>
      <c r="K9" s="115"/>
      <c r="L9" s="115"/>
      <c r="M9" s="78"/>
      <c r="N9" s="78"/>
      <c r="O9" s="96"/>
      <c r="P9" s="97"/>
      <c r="Q9" s="97"/>
      <c r="R9" s="97"/>
      <c r="S9" s="92"/>
      <c r="T9" s="96"/>
      <c r="U9" s="97"/>
      <c r="V9" s="92"/>
      <c r="W9" s="96"/>
      <c r="X9" s="97"/>
      <c r="Y9" s="92"/>
      <c r="Z9" s="78"/>
      <c r="AA9" s="78"/>
      <c r="AB9" s="84"/>
    </row>
    <row r="10" spans="1:30" ht="32.25" customHeight="1" x14ac:dyDescent="0.25">
      <c r="A10" s="78"/>
      <c r="B10" s="80"/>
      <c r="C10" s="78"/>
      <c r="D10" s="85" t="s">
        <v>85</v>
      </c>
      <c r="E10" s="86"/>
      <c r="F10" s="87"/>
      <c r="G10" s="116" t="s">
        <v>85</v>
      </c>
      <c r="H10" s="116"/>
      <c r="I10" s="116"/>
      <c r="J10" s="116" t="s">
        <v>85</v>
      </c>
      <c r="K10" s="116"/>
      <c r="L10" s="116"/>
      <c r="M10" s="78" t="s">
        <v>7</v>
      </c>
      <c r="N10" s="78" t="s">
        <v>5</v>
      </c>
      <c r="O10" s="78" t="s">
        <v>24</v>
      </c>
      <c r="P10" s="76" t="s">
        <v>146</v>
      </c>
      <c r="Q10" s="114" t="s">
        <v>14</v>
      </c>
      <c r="R10" s="78" t="s">
        <v>1</v>
      </c>
      <c r="S10" s="78" t="s">
        <v>5</v>
      </c>
      <c r="T10" s="78" t="s">
        <v>86</v>
      </c>
      <c r="U10" s="78" t="s">
        <v>87</v>
      </c>
      <c r="V10" s="78" t="s">
        <v>5</v>
      </c>
      <c r="W10" s="78" t="s">
        <v>88</v>
      </c>
      <c r="X10" s="78" t="s">
        <v>89</v>
      </c>
      <c r="Y10" s="78" t="s">
        <v>5</v>
      </c>
      <c r="Z10" s="78"/>
      <c r="AA10" s="78"/>
      <c r="AB10" s="84"/>
    </row>
    <row r="11" spans="1:30" ht="27.75" customHeight="1" x14ac:dyDescent="0.25">
      <c r="A11" s="78"/>
      <c r="B11" s="80"/>
      <c r="C11" s="78"/>
      <c r="D11" s="78" t="s">
        <v>11</v>
      </c>
      <c r="E11" s="78" t="s">
        <v>12</v>
      </c>
      <c r="F11" s="78" t="s">
        <v>1</v>
      </c>
      <c r="G11" s="78" t="s">
        <v>11</v>
      </c>
      <c r="H11" s="78" t="s">
        <v>12</v>
      </c>
      <c r="I11" s="78" t="s">
        <v>1</v>
      </c>
      <c r="J11" s="78" t="s">
        <v>11</v>
      </c>
      <c r="K11" s="78" t="s">
        <v>12</v>
      </c>
      <c r="L11" s="78" t="s">
        <v>1</v>
      </c>
      <c r="M11" s="78"/>
      <c r="N11" s="78"/>
      <c r="O11" s="78"/>
      <c r="P11" s="80"/>
      <c r="Q11" s="114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3"/>
    </row>
    <row r="12" spans="1:30" ht="39" customHeight="1" x14ac:dyDescent="0.25">
      <c r="A12" s="78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7"/>
      <c r="Q12" s="11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3"/>
    </row>
    <row r="13" spans="1:30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30" s="57" customFormat="1" ht="31.5" customHeight="1" x14ac:dyDescent="0.25">
      <c r="A14" s="37" t="s">
        <v>6</v>
      </c>
      <c r="B14" s="48" t="s">
        <v>151</v>
      </c>
      <c r="C14" s="38" t="s">
        <v>110</v>
      </c>
      <c r="D14" s="37">
        <v>100</v>
      </c>
      <c r="E14" s="37">
        <v>100</v>
      </c>
      <c r="F14" s="37">
        <f>E14/D14*100</f>
        <v>100</v>
      </c>
      <c r="G14" s="37" t="s">
        <v>81</v>
      </c>
      <c r="H14" s="37" t="s">
        <v>81</v>
      </c>
      <c r="I14" s="37" t="s">
        <v>81</v>
      </c>
      <c r="J14" s="37" t="s">
        <v>81</v>
      </c>
      <c r="K14" s="37" t="s">
        <v>81</v>
      </c>
      <c r="L14" s="37" t="s">
        <v>81</v>
      </c>
      <c r="M14" s="37" t="s">
        <v>81</v>
      </c>
      <c r="N14" s="37">
        <v>1</v>
      </c>
      <c r="O14" s="71">
        <v>23835.65482</v>
      </c>
      <c r="P14" s="71">
        <v>23835.65482</v>
      </c>
      <c r="Q14" s="71">
        <v>23835.65482</v>
      </c>
      <c r="R14" s="40">
        <f>Q14/O14*100</f>
        <v>100</v>
      </c>
      <c r="S14" s="37">
        <v>1</v>
      </c>
      <c r="T14" s="37">
        <v>1</v>
      </c>
      <c r="U14" s="37" t="s">
        <v>81</v>
      </c>
      <c r="V14" s="37">
        <v>1</v>
      </c>
      <c r="W14" s="37" t="s">
        <v>81</v>
      </c>
      <c r="X14" s="37" t="s">
        <v>81</v>
      </c>
      <c r="Y14" s="37">
        <v>1</v>
      </c>
      <c r="Z14" s="37">
        <v>4</v>
      </c>
      <c r="AA14" s="72" t="s">
        <v>84</v>
      </c>
      <c r="AB14" s="44"/>
      <c r="AC14" s="44"/>
      <c r="AD14" s="44"/>
    </row>
    <row r="15" spans="1:30" s="57" customFormat="1" ht="15.75" x14ac:dyDescent="0.25">
      <c r="A15" s="37" t="s">
        <v>20</v>
      </c>
      <c r="B15" s="37" t="s">
        <v>151</v>
      </c>
      <c r="C15" s="38" t="s">
        <v>111</v>
      </c>
      <c r="D15" s="37">
        <v>100</v>
      </c>
      <c r="E15" s="37">
        <v>100</v>
      </c>
      <c r="F15" s="37">
        <f t="shared" ref="F15:F45" si="0">E15/D15*100</f>
        <v>100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 t="s">
        <v>81</v>
      </c>
      <c r="N15" s="37">
        <v>1</v>
      </c>
      <c r="O15" s="71">
        <v>16955.490000000002</v>
      </c>
      <c r="P15" s="71">
        <v>16955.490000000002</v>
      </c>
      <c r="Q15" s="71">
        <v>16955.490000000002</v>
      </c>
      <c r="R15" s="40">
        <f t="shared" ref="R15:R45" si="1">Q15/O15*100</f>
        <v>100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  <c r="AB15" s="44"/>
      <c r="AC15" s="44"/>
      <c r="AD15" s="44"/>
    </row>
    <row r="16" spans="1:30" s="58" customFormat="1" ht="15.75" x14ac:dyDescent="0.25">
      <c r="A16" s="37" t="s">
        <v>21</v>
      </c>
      <c r="B16" s="37" t="s">
        <v>151</v>
      </c>
      <c r="C16" s="38" t="s">
        <v>112</v>
      </c>
      <c r="D16" s="37">
        <v>100</v>
      </c>
      <c r="E16" s="37">
        <v>100</v>
      </c>
      <c r="F16" s="37">
        <f t="shared" si="0"/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 t="s">
        <v>81</v>
      </c>
      <c r="N16" s="37">
        <v>1</v>
      </c>
      <c r="O16" s="71">
        <v>20112.45</v>
      </c>
      <c r="P16" s="71">
        <v>20112.45</v>
      </c>
      <c r="Q16" s="71">
        <v>19973.32</v>
      </c>
      <c r="R16" s="40">
        <f t="shared" si="1"/>
        <v>99.308239423839467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4</v>
      </c>
      <c r="AA16" s="37" t="s">
        <v>82</v>
      </c>
      <c r="AB16" s="45"/>
      <c r="AC16" s="45"/>
      <c r="AD16" s="45"/>
    </row>
    <row r="17" spans="1:30" s="58" customFormat="1" ht="15.75" x14ac:dyDescent="0.25">
      <c r="A17" s="37" t="s">
        <v>25</v>
      </c>
      <c r="B17" s="37" t="s">
        <v>151</v>
      </c>
      <c r="C17" s="38" t="s">
        <v>113</v>
      </c>
      <c r="D17" s="37">
        <v>100</v>
      </c>
      <c r="E17" s="37">
        <v>100</v>
      </c>
      <c r="F17" s="37">
        <f t="shared" si="0"/>
        <v>100</v>
      </c>
      <c r="G17" s="37" t="s">
        <v>81</v>
      </c>
      <c r="H17" s="37" t="s">
        <v>81</v>
      </c>
      <c r="I17" s="37" t="s">
        <v>81</v>
      </c>
      <c r="J17" s="37" t="s">
        <v>81</v>
      </c>
      <c r="K17" s="37" t="s">
        <v>81</v>
      </c>
      <c r="L17" s="37" t="s">
        <v>81</v>
      </c>
      <c r="M17" s="37" t="s">
        <v>81</v>
      </c>
      <c r="N17" s="37">
        <v>1</v>
      </c>
      <c r="O17" s="71">
        <v>15072.423489999999</v>
      </c>
      <c r="P17" s="71">
        <v>15072.423489999999</v>
      </c>
      <c r="Q17" s="71">
        <v>15067.65769</v>
      </c>
      <c r="R17" s="40">
        <f t="shared" si="1"/>
        <v>99.968380665503716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  <c r="AB17" s="45"/>
      <c r="AC17" s="45"/>
      <c r="AD17" s="45"/>
    </row>
    <row r="18" spans="1:30" s="58" customFormat="1" ht="15.75" x14ac:dyDescent="0.25">
      <c r="A18" s="37" t="s">
        <v>26</v>
      </c>
      <c r="B18" s="37" t="s">
        <v>151</v>
      </c>
      <c r="C18" s="38" t="s">
        <v>114</v>
      </c>
      <c r="D18" s="37">
        <v>100</v>
      </c>
      <c r="E18" s="37">
        <v>100</v>
      </c>
      <c r="F18" s="37">
        <f t="shared" si="0"/>
        <v>100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 t="s">
        <v>81</v>
      </c>
      <c r="N18" s="37">
        <v>1</v>
      </c>
      <c r="O18" s="71">
        <v>21213.7</v>
      </c>
      <c r="P18" s="71">
        <v>21213.7</v>
      </c>
      <c r="Q18" s="71">
        <v>21213.7</v>
      </c>
      <c r="R18" s="40">
        <f t="shared" si="1"/>
        <v>100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4</v>
      </c>
      <c r="AA18" s="37" t="s">
        <v>82</v>
      </c>
      <c r="AB18" s="45"/>
      <c r="AC18" s="45"/>
      <c r="AD18" s="45"/>
    </row>
    <row r="19" spans="1:30" s="58" customFormat="1" ht="15.75" x14ac:dyDescent="0.25">
      <c r="A19" s="37" t="s">
        <v>27</v>
      </c>
      <c r="B19" s="37" t="s">
        <v>151</v>
      </c>
      <c r="C19" s="38" t="s">
        <v>115</v>
      </c>
      <c r="D19" s="37">
        <v>100</v>
      </c>
      <c r="E19" s="37">
        <v>100</v>
      </c>
      <c r="F19" s="37">
        <f t="shared" si="0"/>
        <v>100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 t="s">
        <v>81</v>
      </c>
      <c r="N19" s="37">
        <v>1</v>
      </c>
      <c r="O19" s="71">
        <v>19032.23</v>
      </c>
      <c r="P19" s="71">
        <v>19032.229179999998</v>
      </c>
      <c r="Q19" s="71">
        <v>19031.281569999999</v>
      </c>
      <c r="R19" s="40">
        <f t="shared" si="1"/>
        <v>99.995016716380576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37" t="s">
        <v>82</v>
      </c>
      <c r="AB19" s="45"/>
      <c r="AC19" s="45"/>
      <c r="AD19" s="45"/>
    </row>
    <row r="20" spans="1:30" s="57" customFormat="1" ht="31.5" x14ac:dyDescent="0.25">
      <c r="A20" s="37" t="s">
        <v>28</v>
      </c>
      <c r="B20" s="37" t="s">
        <v>151</v>
      </c>
      <c r="C20" s="38" t="s">
        <v>116</v>
      </c>
      <c r="D20" s="37">
        <v>100</v>
      </c>
      <c r="E20" s="37">
        <v>100</v>
      </c>
      <c r="F20" s="37">
        <f t="shared" si="0"/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 t="s">
        <v>81</v>
      </c>
      <c r="N20" s="37">
        <v>1</v>
      </c>
      <c r="O20" s="71">
        <v>34276.127370000002</v>
      </c>
      <c r="P20" s="71">
        <v>34276.127370000002</v>
      </c>
      <c r="Q20" s="71">
        <v>34220.69</v>
      </c>
      <c r="R20" s="40">
        <f t="shared" si="1"/>
        <v>99.838262446041313</v>
      </c>
      <c r="S20" s="37">
        <v>1</v>
      </c>
      <c r="T20" s="37" t="s">
        <v>81</v>
      </c>
      <c r="U20" s="37" t="s">
        <v>81</v>
      </c>
      <c r="V20" s="37">
        <v>0</v>
      </c>
      <c r="W20" s="37">
        <v>1</v>
      </c>
      <c r="X20" s="37" t="s">
        <v>81</v>
      </c>
      <c r="Y20" s="37">
        <v>1</v>
      </c>
      <c r="Z20" s="37">
        <v>3</v>
      </c>
      <c r="AA20" s="42" t="s">
        <v>156</v>
      </c>
      <c r="AB20" s="44"/>
      <c r="AC20" s="44"/>
      <c r="AD20" s="44"/>
    </row>
    <row r="21" spans="1:30" s="57" customFormat="1" ht="30.75" customHeight="1" x14ac:dyDescent="0.25">
      <c r="A21" s="37" t="s">
        <v>29</v>
      </c>
      <c r="B21" s="37" t="s">
        <v>151</v>
      </c>
      <c r="C21" s="38" t="s">
        <v>117</v>
      </c>
      <c r="D21" s="37">
        <v>100</v>
      </c>
      <c r="E21" s="37">
        <v>100</v>
      </c>
      <c r="F21" s="37">
        <f t="shared" si="0"/>
        <v>100</v>
      </c>
      <c r="G21" s="37" t="s">
        <v>81</v>
      </c>
      <c r="H21" s="37" t="s">
        <v>81</v>
      </c>
      <c r="I21" s="37" t="s">
        <v>81</v>
      </c>
      <c r="J21" s="37" t="s">
        <v>81</v>
      </c>
      <c r="K21" s="37" t="s">
        <v>81</v>
      </c>
      <c r="L21" s="37" t="s">
        <v>81</v>
      </c>
      <c r="M21" s="37" t="s">
        <v>81</v>
      </c>
      <c r="N21" s="37">
        <v>1</v>
      </c>
      <c r="O21" s="71">
        <v>23155.31</v>
      </c>
      <c r="P21" s="71">
        <v>23155.31</v>
      </c>
      <c r="Q21" s="71">
        <v>23155.31</v>
      </c>
      <c r="R21" s="40">
        <f t="shared" si="1"/>
        <v>100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v>4</v>
      </c>
      <c r="AA21" s="37" t="s">
        <v>82</v>
      </c>
      <c r="AB21" s="44"/>
      <c r="AC21" s="44"/>
      <c r="AD21" s="44"/>
    </row>
    <row r="22" spans="1:30" s="57" customFormat="1" ht="24.75" customHeight="1" x14ac:dyDescent="0.25">
      <c r="A22" s="37" t="s">
        <v>30</v>
      </c>
      <c r="B22" s="37" t="s">
        <v>151</v>
      </c>
      <c r="C22" s="38" t="s">
        <v>118</v>
      </c>
      <c r="D22" s="37">
        <v>100</v>
      </c>
      <c r="E22" s="37">
        <v>100</v>
      </c>
      <c r="F22" s="37">
        <f t="shared" si="0"/>
        <v>100</v>
      </c>
      <c r="G22" s="37" t="s">
        <v>81</v>
      </c>
      <c r="H22" s="37" t="s">
        <v>81</v>
      </c>
      <c r="I22" s="37" t="s">
        <v>81</v>
      </c>
      <c r="J22" s="37" t="s">
        <v>81</v>
      </c>
      <c r="K22" s="37" t="s">
        <v>81</v>
      </c>
      <c r="L22" s="37" t="s">
        <v>81</v>
      </c>
      <c r="M22" s="37" t="s">
        <v>81</v>
      </c>
      <c r="N22" s="37">
        <v>1</v>
      </c>
      <c r="O22" s="71">
        <v>23743.71</v>
      </c>
      <c r="P22" s="71">
        <v>23743.71</v>
      </c>
      <c r="Q22" s="71">
        <v>23743.71</v>
      </c>
      <c r="R22" s="40">
        <f t="shared" si="1"/>
        <v>100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v>4</v>
      </c>
      <c r="AA22" s="37" t="s">
        <v>82</v>
      </c>
      <c r="AB22" s="44"/>
      <c r="AC22" s="44"/>
      <c r="AD22" s="44"/>
    </row>
    <row r="23" spans="1:30" s="57" customFormat="1" ht="15.75" x14ac:dyDescent="0.25">
      <c r="A23" s="37" t="s">
        <v>31</v>
      </c>
      <c r="B23" s="37" t="s">
        <v>151</v>
      </c>
      <c r="C23" s="38" t="s">
        <v>119</v>
      </c>
      <c r="D23" s="37">
        <v>100</v>
      </c>
      <c r="E23" s="37">
        <v>100</v>
      </c>
      <c r="F23" s="37">
        <f t="shared" si="0"/>
        <v>100</v>
      </c>
      <c r="G23" s="37" t="s">
        <v>81</v>
      </c>
      <c r="H23" s="37" t="s">
        <v>81</v>
      </c>
      <c r="I23" s="37" t="s">
        <v>81</v>
      </c>
      <c r="J23" s="37" t="s">
        <v>81</v>
      </c>
      <c r="K23" s="37" t="s">
        <v>81</v>
      </c>
      <c r="L23" s="37" t="s">
        <v>81</v>
      </c>
      <c r="M23" s="37" t="s">
        <v>81</v>
      </c>
      <c r="N23" s="37">
        <v>1</v>
      </c>
      <c r="O23" s="71">
        <v>19771.33772</v>
      </c>
      <c r="P23" s="71">
        <v>19771.33772</v>
      </c>
      <c r="Q23" s="71">
        <v>19771.33772</v>
      </c>
      <c r="R23" s="40">
        <f t="shared" si="1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v>4</v>
      </c>
      <c r="AA23" s="37" t="s">
        <v>82</v>
      </c>
      <c r="AB23" s="44"/>
      <c r="AC23" s="44"/>
      <c r="AD23" s="44"/>
    </row>
    <row r="24" spans="1:30" s="57" customFormat="1" ht="30" customHeight="1" x14ac:dyDescent="0.25">
      <c r="A24" s="37" t="s">
        <v>32</v>
      </c>
      <c r="B24" s="37" t="s">
        <v>151</v>
      </c>
      <c r="C24" s="38" t="s">
        <v>120</v>
      </c>
      <c r="D24" s="37">
        <v>100</v>
      </c>
      <c r="E24" s="37">
        <v>100</v>
      </c>
      <c r="F24" s="37">
        <f t="shared" si="0"/>
        <v>100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>
        <v>1</v>
      </c>
      <c r="O24" s="71">
        <v>16345.92668</v>
      </c>
      <c r="P24" s="71">
        <v>16345.92668</v>
      </c>
      <c r="Q24" s="71">
        <v>16235.54927</v>
      </c>
      <c r="R24" s="40">
        <f t="shared" si="1"/>
        <v>99.324740578121805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v>4</v>
      </c>
      <c r="AA24" s="42" t="s">
        <v>82</v>
      </c>
      <c r="AB24" s="44"/>
      <c r="AC24" s="44"/>
      <c r="AD24" s="44"/>
    </row>
    <row r="25" spans="1:30" s="57" customFormat="1" ht="21" customHeight="1" x14ac:dyDescent="0.25">
      <c r="A25" s="37" t="s">
        <v>33</v>
      </c>
      <c r="B25" s="37" t="s">
        <v>151</v>
      </c>
      <c r="C25" s="38" t="s">
        <v>121</v>
      </c>
      <c r="D25" s="37">
        <v>100</v>
      </c>
      <c r="E25" s="37">
        <v>100</v>
      </c>
      <c r="F25" s="37">
        <f t="shared" si="0"/>
        <v>100</v>
      </c>
      <c r="G25" s="37" t="s">
        <v>81</v>
      </c>
      <c r="H25" s="37" t="s">
        <v>81</v>
      </c>
      <c r="I25" s="37" t="s">
        <v>81</v>
      </c>
      <c r="J25" s="37" t="s">
        <v>81</v>
      </c>
      <c r="K25" s="37" t="s">
        <v>81</v>
      </c>
      <c r="L25" s="37" t="s">
        <v>81</v>
      </c>
      <c r="M25" s="37" t="s">
        <v>81</v>
      </c>
      <c r="N25" s="37">
        <v>1</v>
      </c>
      <c r="O25" s="71">
        <v>35834.800000000003</v>
      </c>
      <c r="P25" s="71">
        <v>35834.800000000003</v>
      </c>
      <c r="Q25" s="71">
        <v>34973.230000000003</v>
      </c>
      <c r="R25" s="40">
        <f t="shared" si="1"/>
        <v>97.595717012512978</v>
      </c>
      <c r="S25" s="37">
        <v>1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v>4</v>
      </c>
      <c r="AA25" s="37" t="s">
        <v>82</v>
      </c>
      <c r="AB25" s="44"/>
      <c r="AC25" s="44"/>
      <c r="AD25" s="44"/>
    </row>
    <row r="26" spans="1:30" s="57" customFormat="1" ht="30.75" customHeight="1" x14ac:dyDescent="0.25">
      <c r="A26" s="37" t="s">
        <v>34</v>
      </c>
      <c r="B26" s="37" t="s">
        <v>151</v>
      </c>
      <c r="C26" s="38" t="s">
        <v>122</v>
      </c>
      <c r="D26" s="37">
        <v>100</v>
      </c>
      <c r="E26" s="37">
        <v>100</v>
      </c>
      <c r="F26" s="37">
        <f t="shared" si="0"/>
        <v>100</v>
      </c>
      <c r="G26" s="37" t="s">
        <v>81</v>
      </c>
      <c r="H26" s="37" t="s">
        <v>81</v>
      </c>
      <c r="I26" s="37" t="s">
        <v>81</v>
      </c>
      <c r="J26" s="37" t="s">
        <v>81</v>
      </c>
      <c r="K26" s="37" t="s">
        <v>81</v>
      </c>
      <c r="L26" s="37" t="s">
        <v>81</v>
      </c>
      <c r="M26" s="37" t="s">
        <v>81</v>
      </c>
      <c r="N26" s="37">
        <v>1</v>
      </c>
      <c r="O26" s="71">
        <v>9817.5400000000009</v>
      </c>
      <c r="P26" s="71">
        <v>9817.5400000000009</v>
      </c>
      <c r="Q26" s="71">
        <v>8987.0400000000009</v>
      </c>
      <c r="R26" s="40">
        <f t="shared" si="1"/>
        <v>91.540650712907706</v>
      </c>
      <c r="S26" s="37">
        <v>1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v>4</v>
      </c>
      <c r="AA26" s="37" t="s">
        <v>82</v>
      </c>
      <c r="AB26" s="44"/>
      <c r="AC26" s="44"/>
      <c r="AD26" s="44"/>
    </row>
    <row r="27" spans="1:30" s="57" customFormat="1" ht="22.5" customHeight="1" x14ac:dyDescent="0.25">
      <c r="A27" s="37" t="s">
        <v>35</v>
      </c>
      <c r="B27" s="37" t="s">
        <v>151</v>
      </c>
      <c r="C27" s="38" t="s">
        <v>123</v>
      </c>
      <c r="D27" s="37">
        <v>100</v>
      </c>
      <c r="E27" s="37">
        <v>100</v>
      </c>
      <c r="F27" s="37">
        <f t="shared" si="0"/>
        <v>100</v>
      </c>
      <c r="G27" s="37" t="s">
        <v>81</v>
      </c>
      <c r="H27" s="37" t="s">
        <v>81</v>
      </c>
      <c r="I27" s="37" t="s">
        <v>81</v>
      </c>
      <c r="J27" s="37" t="s">
        <v>81</v>
      </c>
      <c r="K27" s="37" t="s">
        <v>81</v>
      </c>
      <c r="L27" s="37" t="s">
        <v>81</v>
      </c>
      <c r="M27" s="37" t="s">
        <v>81</v>
      </c>
      <c r="N27" s="37">
        <v>1</v>
      </c>
      <c r="O27" s="71">
        <v>14107.97</v>
      </c>
      <c r="P27" s="71">
        <v>14107.97</v>
      </c>
      <c r="Q27" s="71">
        <v>14107.26</v>
      </c>
      <c r="R27" s="40">
        <f t="shared" si="1"/>
        <v>99.994967383684553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v>4</v>
      </c>
      <c r="AA27" s="37" t="s">
        <v>82</v>
      </c>
      <c r="AB27" s="44"/>
      <c r="AC27" s="44"/>
      <c r="AD27" s="44"/>
    </row>
    <row r="28" spans="1:30" s="57" customFormat="1" ht="17.25" customHeight="1" x14ac:dyDescent="0.25">
      <c r="A28" s="37" t="s">
        <v>36</v>
      </c>
      <c r="B28" s="37" t="s">
        <v>151</v>
      </c>
      <c r="C28" s="38" t="s">
        <v>124</v>
      </c>
      <c r="D28" s="37">
        <v>100</v>
      </c>
      <c r="E28" s="37">
        <v>100</v>
      </c>
      <c r="F28" s="37">
        <f t="shared" si="0"/>
        <v>100</v>
      </c>
      <c r="G28" s="37" t="s">
        <v>81</v>
      </c>
      <c r="H28" s="37" t="s">
        <v>81</v>
      </c>
      <c r="I28" s="37" t="s">
        <v>81</v>
      </c>
      <c r="J28" s="37" t="s">
        <v>81</v>
      </c>
      <c r="K28" s="37" t="s">
        <v>81</v>
      </c>
      <c r="L28" s="37" t="s">
        <v>81</v>
      </c>
      <c r="M28" s="37" t="s">
        <v>81</v>
      </c>
      <c r="N28" s="37">
        <v>1</v>
      </c>
      <c r="O28" s="71">
        <v>15337.5</v>
      </c>
      <c r="P28" s="71">
        <v>15337.5</v>
      </c>
      <c r="Q28" s="71">
        <v>15337.5</v>
      </c>
      <c r="R28" s="40">
        <f t="shared" si="1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v>4</v>
      </c>
      <c r="AA28" s="37" t="s">
        <v>82</v>
      </c>
      <c r="AB28" s="44"/>
    </row>
    <row r="29" spans="1:30" s="57" customFormat="1" ht="15.75" x14ac:dyDescent="0.25">
      <c r="A29" s="37" t="s">
        <v>37</v>
      </c>
      <c r="B29" s="37" t="s">
        <v>151</v>
      </c>
      <c r="C29" s="38" t="s">
        <v>125</v>
      </c>
      <c r="D29" s="37">
        <v>100</v>
      </c>
      <c r="E29" s="37">
        <v>100</v>
      </c>
      <c r="F29" s="37">
        <f t="shared" si="0"/>
        <v>100</v>
      </c>
      <c r="G29" s="37" t="s">
        <v>81</v>
      </c>
      <c r="H29" s="37" t="s">
        <v>81</v>
      </c>
      <c r="I29" s="37" t="s">
        <v>81</v>
      </c>
      <c r="J29" s="37" t="s">
        <v>81</v>
      </c>
      <c r="K29" s="37" t="s">
        <v>81</v>
      </c>
      <c r="L29" s="37" t="s">
        <v>81</v>
      </c>
      <c r="M29" s="37" t="s">
        <v>81</v>
      </c>
      <c r="N29" s="37">
        <v>1</v>
      </c>
      <c r="O29" s="71">
        <v>21108.011770000001</v>
      </c>
      <c r="P29" s="71">
        <v>21108.011770000001</v>
      </c>
      <c r="Q29" s="71">
        <v>20963.37873</v>
      </c>
      <c r="R29" s="40">
        <f t="shared" si="1"/>
        <v>99.314795530834587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v>4</v>
      </c>
      <c r="AA29" s="37" t="s">
        <v>82</v>
      </c>
      <c r="AB29" s="44"/>
    </row>
    <row r="30" spans="1:30" s="57" customFormat="1" ht="15.75" x14ac:dyDescent="0.25">
      <c r="A30" s="37" t="s">
        <v>38</v>
      </c>
      <c r="B30" s="37" t="s">
        <v>151</v>
      </c>
      <c r="C30" s="38" t="s">
        <v>39</v>
      </c>
      <c r="D30" s="37">
        <v>100</v>
      </c>
      <c r="E30" s="37">
        <v>100</v>
      </c>
      <c r="F30" s="37">
        <f t="shared" si="0"/>
        <v>100</v>
      </c>
      <c r="G30" s="37" t="s">
        <v>81</v>
      </c>
      <c r="H30" s="37" t="s">
        <v>81</v>
      </c>
      <c r="I30" s="37" t="s">
        <v>81</v>
      </c>
      <c r="J30" s="37" t="s">
        <v>81</v>
      </c>
      <c r="K30" s="37" t="s">
        <v>81</v>
      </c>
      <c r="L30" s="37" t="s">
        <v>81</v>
      </c>
      <c r="M30" s="37" t="s">
        <v>81</v>
      </c>
      <c r="N30" s="37">
        <v>1</v>
      </c>
      <c r="O30" s="71">
        <v>14576.2</v>
      </c>
      <c r="P30" s="71">
        <v>14576.2</v>
      </c>
      <c r="Q30" s="71">
        <v>14418.667520000001</v>
      </c>
      <c r="R30" s="40">
        <f t="shared" si="1"/>
        <v>98.919248638191021</v>
      </c>
      <c r="S30" s="37">
        <v>1</v>
      </c>
      <c r="T30" s="37">
        <v>1</v>
      </c>
      <c r="U30" s="37" t="s">
        <v>81</v>
      </c>
      <c r="V30" s="37">
        <v>1</v>
      </c>
      <c r="W30" s="37">
        <v>1</v>
      </c>
      <c r="X30" s="37" t="s">
        <v>81</v>
      </c>
      <c r="Y30" s="37">
        <v>1</v>
      </c>
      <c r="Z30" s="37">
        <v>4</v>
      </c>
      <c r="AA30" s="42" t="s">
        <v>82</v>
      </c>
      <c r="AB30" s="44"/>
    </row>
    <row r="31" spans="1:30" s="57" customFormat="1" ht="15.75" x14ac:dyDescent="0.25">
      <c r="A31" s="37" t="s">
        <v>40</v>
      </c>
      <c r="B31" s="37" t="s">
        <v>151</v>
      </c>
      <c r="C31" s="38" t="s">
        <v>41</v>
      </c>
      <c r="D31" s="37">
        <v>100</v>
      </c>
      <c r="E31" s="37">
        <v>100</v>
      </c>
      <c r="F31" s="37">
        <f t="shared" si="0"/>
        <v>100</v>
      </c>
      <c r="G31" s="37" t="s">
        <v>81</v>
      </c>
      <c r="H31" s="37" t="s">
        <v>81</v>
      </c>
      <c r="I31" s="37" t="s">
        <v>81</v>
      </c>
      <c r="J31" s="37" t="s">
        <v>81</v>
      </c>
      <c r="K31" s="37" t="s">
        <v>81</v>
      </c>
      <c r="L31" s="37" t="s">
        <v>81</v>
      </c>
      <c r="M31" s="37" t="s">
        <v>81</v>
      </c>
      <c r="N31" s="37">
        <v>1</v>
      </c>
      <c r="O31" s="71">
        <v>25744.76</v>
      </c>
      <c r="P31" s="71">
        <v>25744.76</v>
      </c>
      <c r="Q31" s="71">
        <v>25744.76</v>
      </c>
      <c r="R31" s="40">
        <f t="shared" si="1"/>
        <v>100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v>4</v>
      </c>
      <c r="AA31" s="42" t="s">
        <v>82</v>
      </c>
      <c r="AB31" s="44"/>
      <c r="AC31" s="44"/>
      <c r="AD31" s="44"/>
    </row>
    <row r="32" spans="1:30" s="57" customFormat="1" ht="15.75" x14ac:dyDescent="0.25">
      <c r="A32" s="37" t="s">
        <v>42</v>
      </c>
      <c r="B32" s="37" t="s">
        <v>151</v>
      </c>
      <c r="C32" s="38" t="s">
        <v>43</v>
      </c>
      <c r="D32" s="37" t="s">
        <v>81</v>
      </c>
      <c r="E32" s="37" t="s">
        <v>81</v>
      </c>
      <c r="F32" s="37" t="s">
        <v>81</v>
      </c>
      <c r="G32" s="37" t="s">
        <v>81</v>
      </c>
      <c r="H32" s="37" t="s">
        <v>81</v>
      </c>
      <c r="I32" s="37" t="s">
        <v>81</v>
      </c>
      <c r="J32" s="37" t="s">
        <v>81</v>
      </c>
      <c r="K32" s="37" t="s">
        <v>81</v>
      </c>
      <c r="L32" s="37" t="s">
        <v>81</v>
      </c>
      <c r="M32" s="37" t="s">
        <v>81</v>
      </c>
      <c r="N32" s="37" t="s">
        <v>81</v>
      </c>
      <c r="O32" s="71" t="s">
        <v>81</v>
      </c>
      <c r="P32" s="71" t="s">
        <v>81</v>
      </c>
      <c r="Q32" s="71" t="s">
        <v>81</v>
      </c>
      <c r="R32" s="40" t="s">
        <v>81</v>
      </c>
      <c r="S32" s="37" t="s">
        <v>81</v>
      </c>
      <c r="T32" s="37" t="s">
        <v>81</v>
      </c>
      <c r="U32" s="37" t="s">
        <v>81</v>
      </c>
      <c r="V32" s="37" t="s">
        <v>81</v>
      </c>
      <c r="W32" s="37" t="s">
        <v>81</v>
      </c>
      <c r="X32" s="37" t="s">
        <v>81</v>
      </c>
      <c r="Y32" s="37" t="s">
        <v>81</v>
      </c>
      <c r="Z32" s="37" t="s">
        <v>81</v>
      </c>
      <c r="AA32" s="37" t="s">
        <v>81</v>
      </c>
      <c r="AB32" s="44"/>
      <c r="AC32" s="44"/>
      <c r="AD32" s="44"/>
    </row>
    <row r="33" spans="1:30" s="57" customFormat="1" ht="15.75" x14ac:dyDescent="0.25">
      <c r="A33" s="37" t="s">
        <v>44</v>
      </c>
      <c r="B33" s="37" t="s">
        <v>151</v>
      </c>
      <c r="C33" s="38" t="s">
        <v>45</v>
      </c>
      <c r="D33" s="37" t="s">
        <v>81</v>
      </c>
      <c r="E33" s="37" t="s">
        <v>81</v>
      </c>
      <c r="F33" s="37"/>
      <c r="G33" s="37" t="s">
        <v>81</v>
      </c>
      <c r="H33" s="37" t="s">
        <v>81</v>
      </c>
      <c r="I33" s="37" t="s">
        <v>81</v>
      </c>
      <c r="J33" s="37" t="s">
        <v>81</v>
      </c>
      <c r="K33" s="37" t="s">
        <v>81</v>
      </c>
      <c r="L33" s="37" t="s">
        <v>81</v>
      </c>
      <c r="M33" s="37" t="s">
        <v>81</v>
      </c>
      <c r="N33" s="37" t="s">
        <v>81</v>
      </c>
      <c r="O33" s="71" t="s">
        <v>81</v>
      </c>
      <c r="P33" s="71" t="s">
        <v>81</v>
      </c>
      <c r="Q33" s="71" t="s">
        <v>81</v>
      </c>
      <c r="R33" s="40"/>
      <c r="S33" s="37" t="s">
        <v>81</v>
      </c>
      <c r="T33" s="37" t="s">
        <v>81</v>
      </c>
      <c r="U33" s="37" t="s">
        <v>81</v>
      </c>
      <c r="V33" s="37" t="s">
        <v>81</v>
      </c>
      <c r="W33" s="37" t="s">
        <v>81</v>
      </c>
      <c r="X33" s="37" t="s">
        <v>81</v>
      </c>
      <c r="Y33" s="37" t="s">
        <v>81</v>
      </c>
      <c r="Z33" s="37" t="s">
        <v>81</v>
      </c>
      <c r="AA33" s="37" t="s">
        <v>81</v>
      </c>
      <c r="AB33" s="44"/>
      <c r="AC33" s="44"/>
      <c r="AD33" s="44"/>
    </row>
    <row r="34" spans="1:30" s="57" customFormat="1" ht="15.75" x14ac:dyDescent="0.25">
      <c r="A34" s="37" t="s">
        <v>46</v>
      </c>
      <c r="B34" s="37" t="s">
        <v>151</v>
      </c>
      <c r="C34" s="38" t="s">
        <v>47</v>
      </c>
      <c r="D34" s="37">
        <v>100</v>
      </c>
      <c r="E34" s="37">
        <v>100</v>
      </c>
      <c r="F34" s="37">
        <f t="shared" si="0"/>
        <v>100</v>
      </c>
      <c r="G34" s="37" t="s">
        <v>81</v>
      </c>
      <c r="H34" s="37" t="s">
        <v>81</v>
      </c>
      <c r="I34" s="37" t="s">
        <v>81</v>
      </c>
      <c r="J34" s="37" t="s">
        <v>81</v>
      </c>
      <c r="K34" s="37" t="s">
        <v>81</v>
      </c>
      <c r="L34" s="37" t="s">
        <v>81</v>
      </c>
      <c r="M34" s="37" t="s">
        <v>81</v>
      </c>
      <c r="N34" s="37">
        <v>1</v>
      </c>
      <c r="O34" s="71">
        <v>29417.351449999998</v>
      </c>
      <c r="P34" s="71">
        <v>29417.351449999998</v>
      </c>
      <c r="Q34" s="71">
        <v>28764.265299999999</v>
      </c>
      <c r="R34" s="40">
        <f t="shared" si="1"/>
        <v>97.779928790972107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v>4</v>
      </c>
      <c r="AA34" s="37" t="s">
        <v>82</v>
      </c>
      <c r="AB34" s="44"/>
      <c r="AC34" s="44"/>
      <c r="AD34" s="44"/>
    </row>
    <row r="35" spans="1:30" s="57" customFormat="1" ht="15.75" x14ac:dyDescent="0.25">
      <c r="A35" s="37" t="s">
        <v>48</v>
      </c>
      <c r="B35" s="37" t="s">
        <v>151</v>
      </c>
      <c r="C35" s="38" t="s">
        <v>49</v>
      </c>
      <c r="D35" s="37">
        <v>100</v>
      </c>
      <c r="E35" s="37">
        <v>100</v>
      </c>
      <c r="F35" s="37">
        <f t="shared" si="0"/>
        <v>100</v>
      </c>
      <c r="G35" s="37" t="s">
        <v>81</v>
      </c>
      <c r="H35" s="37" t="s">
        <v>81</v>
      </c>
      <c r="I35" s="37" t="s">
        <v>81</v>
      </c>
      <c r="J35" s="37" t="s">
        <v>81</v>
      </c>
      <c r="K35" s="37" t="s">
        <v>81</v>
      </c>
      <c r="L35" s="37" t="s">
        <v>81</v>
      </c>
      <c r="M35" s="37" t="s">
        <v>81</v>
      </c>
      <c r="N35" s="37">
        <v>1</v>
      </c>
      <c r="O35" s="71">
        <v>16299.51</v>
      </c>
      <c r="P35" s="71">
        <v>16299.51</v>
      </c>
      <c r="Q35" s="71">
        <v>14783.4</v>
      </c>
      <c r="R35" s="40">
        <f t="shared" si="1"/>
        <v>90.698432038754532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v>4</v>
      </c>
      <c r="AA35" s="37" t="s">
        <v>82</v>
      </c>
      <c r="AB35" s="44"/>
      <c r="AC35" s="44"/>
      <c r="AD35" s="44"/>
    </row>
    <row r="36" spans="1:30" s="57" customFormat="1" ht="15.75" x14ac:dyDescent="0.25">
      <c r="A36" s="37" t="s">
        <v>50</v>
      </c>
      <c r="B36" s="37" t="s">
        <v>151</v>
      </c>
      <c r="C36" s="38" t="s">
        <v>51</v>
      </c>
      <c r="D36" s="37">
        <v>100</v>
      </c>
      <c r="E36" s="37">
        <v>100</v>
      </c>
      <c r="F36" s="37">
        <f t="shared" si="0"/>
        <v>100</v>
      </c>
      <c r="G36" s="37" t="s">
        <v>81</v>
      </c>
      <c r="H36" s="37" t="s">
        <v>81</v>
      </c>
      <c r="I36" s="37" t="s">
        <v>81</v>
      </c>
      <c r="J36" s="37" t="s">
        <v>81</v>
      </c>
      <c r="K36" s="37" t="s">
        <v>81</v>
      </c>
      <c r="L36" s="37" t="s">
        <v>81</v>
      </c>
      <c r="M36" s="37" t="s">
        <v>81</v>
      </c>
      <c r="N36" s="37">
        <v>1</v>
      </c>
      <c r="O36" s="71">
        <v>22487.41</v>
      </c>
      <c r="P36" s="71">
        <v>22487.41</v>
      </c>
      <c r="Q36" s="71">
        <v>22271.5</v>
      </c>
      <c r="R36" s="40">
        <f t="shared" si="1"/>
        <v>99.039862749867595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v>4</v>
      </c>
      <c r="AA36" s="37" t="s">
        <v>82</v>
      </c>
      <c r="AB36" s="44"/>
      <c r="AC36" s="44"/>
      <c r="AD36" s="44"/>
    </row>
    <row r="37" spans="1:30" s="57" customFormat="1" ht="15.75" x14ac:dyDescent="0.25">
      <c r="A37" s="37" t="s">
        <v>52</v>
      </c>
      <c r="B37" s="37" t="s">
        <v>151</v>
      </c>
      <c r="C37" s="38" t="s">
        <v>53</v>
      </c>
      <c r="D37" s="37" t="s">
        <v>81</v>
      </c>
      <c r="E37" s="37" t="s">
        <v>81</v>
      </c>
      <c r="F37" s="37" t="s">
        <v>81</v>
      </c>
      <c r="G37" s="37" t="s">
        <v>81</v>
      </c>
      <c r="H37" s="37" t="s">
        <v>81</v>
      </c>
      <c r="I37" s="37" t="s">
        <v>81</v>
      </c>
      <c r="J37" s="37" t="s">
        <v>81</v>
      </c>
      <c r="K37" s="37" t="s">
        <v>81</v>
      </c>
      <c r="L37" s="37" t="s">
        <v>81</v>
      </c>
      <c r="M37" s="37" t="s">
        <v>81</v>
      </c>
      <c r="N37" s="37" t="s">
        <v>81</v>
      </c>
      <c r="O37" s="71" t="s">
        <v>81</v>
      </c>
      <c r="P37" s="71" t="s">
        <v>81</v>
      </c>
      <c r="Q37" s="71" t="s">
        <v>81</v>
      </c>
      <c r="R37" s="40" t="s">
        <v>81</v>
      </c>
      <c r="S37" s="37" t="s">
        <v>81</v>
      </c>
      <c r="T37" s="37" t="s">
        <v>81</v>
      </c>
      <c r="U37" s="37" t="s">
        <v>81</v>
      </c>
      <c r="V37" s="37" t="s">
        <v>81</v>
      </c>
      <c r="W37" s="37" t="s">
        <v>81</v>
      </c>
      <c r="X37" s="37" t="s">
        <v>81</v>
      </c>
      <c r="Y37" s="37" t="s">
        <v>81</v>
      </c>
      <c r="Z37" s="37" t="s">
        <v>81</v>
      </c>
      <c r="AA37" s="37" t="s">
        <v>81</v>
      </c>
      <c r="AB37" s="44"/>
      <c r="AC37" s="44"/>
      <c r="AD37" s="44"/>
    </row>
    <row r="38" spans="1:30" s="57" customFormat="1" ht="17.25" customHeight="1" x14ac:dyDescent="0.25">
      <c r="A38" s="37" t="s">
        <v>54</v>
      </c>
      <c r="B38" s="37" t="s">
        <v>151</v>
      </c>
      <c r="C38" s="38" t="s">
        <v>55</v>
      </c>
      <c r="D38" s="37" t="s">
        <v>81</v>
      </c>
      <c r="E38" s="37" t="s">
        <v>81</v>
      </c>
      <c r="F38" s="37" t="s">
        <v>81</v>
      </c>
      <c r="G38" s="37" t="s">
        <v>81</v>
      </c>
      <c r="H38" s="37" t="s">
        <v>81</v>
      </c>
      <c r="I38" s="37" t="s">
        <v>81</v>
      </c>
      <c r="J38" s="37" t="s">
        <v>81</v>
      </c>
      <c r="K38" s="37" t="s">
        <v>81</v>
      </c>
      <c r="L38" s="37" t="s">
        <v>81</v>
      </c>
      <c r="M38" s="37" t="s">
        <v>81</v>
      </c>
      <c r="N38" s="37" t="s">
        <v>81</v>
      </c>
      <c r="O38" s="71" t="s">
        <v>81</v>
      </c>
      <c r="P38" s="71" t="s">
        <v>81</v>
      </c>
      <c r="Q38" s="71" t="s">
        <v>81</v>
      </c>
      <c r="R38" s="40" t="s">
        <v>81</v>
      </c>
      <c r="S38" s="37" t="s">
        <v>81</v>
      </c>
      <c r="T38" s="37" t="s">
        <v>81</v>
      </c>
      <c r="U38" s="37" t="s">
        <v>81</v>
      </c>
      <c r="V38" s="37" t="s">
        <v>81</v>
      </c>
      <c r="W38" s="37" t="s">
        <v>81</v>
      </c>
      <c r="X38" s="37" t="s">
        <v>81</v>
      </c>
      <c r="Y38" s="37" t="s">
        <v>81</v>
      </c>
      <c r="Z38" s="37" t="s">
        <v>81</v>
      </c>
      <c r="AA38" s="37" t="s">
        <v>81</v>
      </c>
      <c r="AB38" s="44"/>
      <c r="AC38" s="44"/>
      <c r="AD38" s="44"/>
    </row>
    <row r="39" spans="1:30" s="57" customFormat="1" ht="15.75" x14ac:dyDescent="0.25">
      <c r="A39" s="37" t="s">
        <v>56</v>
      </c>
      <c r="B39" s="37" t="s">
        <v>151</v>
      </c>
      <c r="C39" s="38" t="s">
        <v>57</v>
      </c>
      <c r="D39" s="37">
        <v>100</v>
      </c>
      <c r="E39" s="37">
        <v>100</v>
      </c>
      <c r="F39" s="37">
        <f t="shared" si="0"/>
        <v>100</v>
      </c>
      <c r="G39" s="37" t="s">
        <v>81</v>
      </c>
      <c r="H39" s="37" t="s">
        <v>81</v>
      </c>
      <c r="I39" s="37" t="s">
        <v>81</v>
      </c>
      <c r="J39" s="37" t="s">
        <v>81</v>
      </c>
      <c r="K39" s="37" t="s">
        <v>81</v>
      </c>
      <c r="L39" s="37" t="s">
        <v>81</v>
      </c>
      <c r="M39" s="37" t="s">
        <v>81</v>
      </c>
      <c r="N39" s="37">
        <v>1</v>
      </c>
      <c r="O39" s="71">
        <v>21497.759979999999</v>
      </c>
      <c r="P39" s="71">
        <v>21497.759979999999</v>
      </c>
      <c r="Q39" s="71">
        <v>20559.460459999998</v>
      </c>
      <c r="R39" s="40">
        <f t="shared" si="1"/>
        <v>95.635361447551148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v>4</v>
      </c>
      <c r="AA39" s="37" t="s">
        <v>82</v>
      </c>
      <c r="AB39" s="44"/>
      <c r="AC39" s="44"/>
      <c r="AD39" s="44"/>
    </row>
    <row r="40" spans="1:30" s="57" customFormat="1" ht="15.75" x14ac:dyDescent="0.25">
      <c r="A40" s="37" t="s">
        <v>58</v>
      </c>
      <c r="B40" s="37" t="s">
        <v>151</v>
      </c>
      <c r="C40" s="38" t="s">
        <v>59</v>
      </c>
      <c r="D40" s="37" t="s">
        <v>81</v>
      </c>
      <c r="E40" s="37" t="s">
        <v>81</v>
      </c>
      <c r="F40" s="37" t="s">
        <v>81</v>
      </c>
      <c r="G40" s="37" t="s">
        <v>81</v>
      </c>
      <c r="H40" s="37" t="s">
        <v>81</v>
      </c>
      <c r="I40" s="37" t="s">
        <v>81</v>
      </c>
      <c r="J40" s="37" t="s">
        <v>81</v>
      </c>
      <c r="K40" s="37" t="s">
        <v>81</v>
      </c>
      <c r="L40" s="37" t="s">
        <v>81</v>
      </c>
      <c r="M40" s="37" t="s">
        <v>81</v>
      </c>
      <c r="N40" s="37" t="s">
        <v>81</v>
      </c>
      <c r="O40" s="71" t="s">
        <v>81</v>
      </c>
      <c r="P40" s="71" t="s">
        <v>81</v>
      </c>
      <c r="Q40" s="71" t="s">
        <v>81</v>
      </c>
      <c r="R40" s="37" t="s">
        <v>81</v>
      </c>
      <c r="S40" s="37" t="s">
        <v>81</v>
      </c>
      <c r="T40" s="37" t="s">
        <v>81</v>
      </c>
      <c r="U40" s="37" t="s">
        <v>81</v>
      </c>
      <c r="V40" s="37" t="s">
        <v>81</v>
      </c>
      <c r="W40" s="37" t="s">
        <v>81</v>
      </c>
      <c r="X40" s="37" t="s">
        <v>81</v>
      </c>
      <c r="Y40" s="37" t="s">
        <v>81</v>
      </c>
      <c r="Z40" s="37" t="s">
        <v>81</v>
      </c>
      <c r="AA40" s="37" t="s">
        <v>81</v>
      </c>
      <c r="AB40" s="44"/>
      <c r="AC40" s="44"/>
      <c r="AD40" s="44"/>
    </row>
    <row r="41" spans="1:30" s="57" customFormat="1" ht="15.75" x14ac:dyDescent="0.25">
      <c r="A41" s="37" t="s">
        <v>60</v>
      </c>
      <c r="B41" s="37" t="s">
        <v>151</v>
      </c>
      <c r="C41" s="38" t="s">
        <v>61</v>
      </c>
      <c r="D41" s="37">
        <v>100</v>
      </c>
      <c r="E41" s="37">
        <v>100</v>
      </c>
      <c r="F41" s="37">
        <f t="shared" si="0"/>
        <v>100</v>
      </c>
      <c r="G41" s="37" t="s">
        <v>81</v>
      </c>
      <c r="H41" s="37" t="s">
        <v>81</v>
      </c>
      <c r="I41" s="37" t="s">
        <v>81</v>
      </c>
      <c r="J41" s="37" t="s">
        <v>81</v>
      </c>
      <c r="K41" s="37" t="s">
        <v>81</v>
      </c>
      <c r="L41" s="37" t="s">
        <v>81</v>
      </c>
      <c r="M41" s="37" t="s">
        <v>81</v>
      </c>
      <c r="N41" s="37">
        <v>1</v>
      </c>
      <c r="O41" s="71">
        <v>21600.639999999999</v>
      </c>
      <c r="P41" s="71">
        <v>21600.639999999999</v>
      </c>
      <c r="Q41" s="71">
        <v>21129.599999999999</v>
      </c>
      <c r="R41" s="40">
        <f t="shared" si="1"/>
        <v>97.819323871885274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v>4</v>
      </c>
      <c r="AA41" s="37" t="s">
        <v>82</v>
      </c>
      <c r="AB41" s="44"/>
      <c r="AC41" s="44"/>
      <c r="AD41" s="44"/>
    </row>
    <row r="42" spans="1:30" s="57" customFormat="1" ht="15.75" x14ac:dyDescent="0.25">
      <c r="A42" s="37" t="s">
        <v>62</v>
      </c>
      <c r="B42" s="37" t="s">
        <v>151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 t="s">
        <v>81</v>
      </c>
      <c r="H42" s="37" t="s">
        <v>81</v>
      </c>
      <c r="I42" s="37" t="s">
        <v>81</v>
      </c>
      <c r="J42" s="37" t="s">
        <v>81</v>
      </c>
      <c r="K42" s="37" t="s">
        <v>81</v>
      </c>
      <c r="L42" s="37" t="s">
        <v>81</v>
      </c>
      <c r="M42" s="37" t="s">
        <v>81</v>
      </c>
      <c r="N42" s="37">
        <v>1</v>
      </c>
      <c r="O42" s="71">
        <v>14225.62</v>
      </c>
      <c r="P42" s="71">
        <v>14225.62</v>
      </c>
      <c r="Q42" s="71">
        <v>14225.62</v>
      </c>
      <c r="R42" s="40">
        <f t="shared" si="1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v>4</v>
      </c>
      <c r="AA42" s="42" t="s">
        <v>82</v>
      </c>
      <c r="AB42" s="44"/>
      <c r="AC42" s="44"/>
      <c r="AD42" s="44"/>
    </row>
    <row r="43" spans="1:30" s="57" customFormat="1" ht="15.75" x14ac:dyDescent="0.25">
      <c r="A43" s="37" t="s">
        <v>64</v>
      </c>
      <c r="B43" s="37" t="s">
        <v>151</v>
      </c>
      <c r="C43" s="38" t="s">
        <v>65</v>
      </c>
      <c r="D43" s="37">
        <v>100</v>
      </c>
      <c r="E43" s="37">
        <v>100</v>
      </c>
      <c r="F43" s="37">
        <f t="shared" si="0"/>
        <v>100</v>
      </c>
      <c r="G43" s="37" t="s">
        <v>81</v>
      </c>
      <c r="H43" s="37" t="s">
        <v>81</v>
      </c>
      <c r="I43" s="37" t="s">
        <v>81</v>
      </c>
      <c r="J43" s="37" t="s">
        <v>81</v>
      </c>
      <c r="K43" s="37" t="s">
        <v>81</v>
      </c>
      <c r="L43" s="37" t="s">
        <v>81</v>
      </c>
      <c r="M43" s="37" t="s">
        <v>81</v>
      </c>
      <c r="N43" s="37">
        <v>1</v>
      </c>
      <c r="O43" s="71">
        <v>12387.65</v>
      </c>
      <c r="P43" s="71">
        <v>12387.65</v>
      </c>
      <c r="Q43" s="71">
        <v>12384.77</v>
      </c>
      <c r="R43" s="40">
        <f t="shared" si="1"/>
        <v>99.976751038332537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v>4</v>
      </c>
      <c r="AA43" s="37" t="s">
        <v>82</v>
      </c>
      <c r="AB43" s="44"/>
      <c r="AC43" s="44"/>
      <c r="AD43" s="44"/>
    </row>
    <row r="44" spans="1:30" s="57" customFormat="1" ht="15.75" x14ac:dyDescent="0.25">
      <c r="A44" s="37" t="s">
        <v>66</v>
      </c>
      <c r="B44" s="37" t="s">
        <v>151</v>
      </c>
      <c r="C44" s="38" t="s">
        <v>67</v>
      </c>
      <c r="D44" s="37">
        <v>100</v>
      </c>
      <c r="E44" s="37">
        <v>100</v>
      </c>
      <c r="F44" s="37">
        <f t="shared" si="0"/>
        <v>100</v>
      </c>
      <c r="G44" s="37" t="s">
        <v>81</v>
      </c>
      <c r="H44" s="37" t="s">
        <v>81</v>
      </c>
      <c r="I44" s="37" t="s">
        <v>81</v>
      </c>
      <c r="J44" s="37" t="s">
        <v>81</v>
      </c>
      <c r="K44" s="37" t="s">
        <v>81</v>
      </c>
      <c r="L44" s="37" t="s">
        <v>81</v>
      </c>
      <c r="M44" s="37" t="s">
        <v>81</v>
      </c>
      <c r="N44" s="37">
        <v>1</v>
      </c>
      <c r="O44" s="71">
        <v>2777.15</v>
      </c>
      <c r="P44" s="71">
        <v>2777.15</v>
      </c>
      <c r="Q44" s="71">
        <v>2776.08</v>
      </c>
      <c r="R44" s="40">
        <f t="shared" si="1"/>
        <v>99.961471292512101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v>4</v>
      </c>
      <c r="AA44" s="37" t="s">
        <v>82</v>
      </c>
      <c r="AB44" s="44"/>
      <c r="AC44" s="44"/>
      <c r="AD44" s="44"/>
    </row>
    <row r="45" spans="1:30" s="57" customFormat="1" ht="15.75" x14ac:dyDescent="0.25">
      <c r="A45" s="37" t="s">
        <v>68</v>
      </c>
      <c r="B45" s="37" t="s">
        <v>151</v>
      </c>
      <c r="C45" s="38" t="s">
        <v>69</v>
      </c>
      <c r="D45" s="37">
        <v>100</v>
      </c>
      <c r="E45" s="37">
        <v>100</v>
      </c>
      <c r="F45" s="37">
        <f t="shared" si="0"/>
        <v>100</v>
      </c>
      <c r="G45" s="37" t="s">
        <v>81</v>
      </c>
      <c r="H45" s="37" t="s">
        <v>81</v>
      </c>
      <c r="I45" s="37" t="s">
        <v>81</v>
      </c>
      <c r="J45" s="37" t="s">
        <v>81</v>
      </c>
      <c r="K45" s="37" t="s">
        <v>81</v>
      </c>
      <c r="L45" s="37" t="s">
        <v>81</v>
      </c>
      <c r="M45" s="37" t="s">
        <v>81</v>
      </c>
      <c r="N45" s="37">
        <v>1</v>
      </c>
      <c r="O45" s="71">
        <v>18079.240000000002</v>
      </c>
      <c r="P45" s="71">
        <v>18079.240000000002</v>
      </c>
      <c r="Q45" s="71">
        <v>18079.13</v>
      </c>
      <c r="R45" s="40">
        <f t="shared" si="1"/>
        <v>99.999391567344645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v>4</v>
      </c>
      <c r="AA45" s="42" t="s">
        <v>82</v>
      </c>
      <c r="AB45" s="44"/>
      <c r="AC45" s="44"/>
      <c r="AD45" s="44"/>
    </row>
    <row r="46" spans="1:30" s="57" customFormat="1" ht="15.75" x14ac:dyDescent="0.25">
      <c r="A46" s="37" t="s">
        <v>70</v>
      </c>
      <c r="B46" s="37" t="s">
        <v>151</v>
      </c>
      <c r="C46" s="38" t="s">
        <v>71</v>
      </c>
      <c r="D46" s="37" t="s">
        <v>81</v>
      </c>
      <c r="E46" s="37" t="s">
        <v>81</v>
      </c>
      <c r="F46" s="37" t="s">
        <v>81</v>
      </c>
      <c r="G46" s="37" t="s">
        <v>81</v>
      </c>
      <c r="H46" s="37" t="s">
        <v>81</v>
      </c>
      <c r="I46" s="37" t="s">
        <v>81</v>
      </c>
      <c r="J46" s="37" t="s">
        <v>81</v>
      </c>
      <c r="K46" s="37" t="s">
        <v>81</v>
      </c>
      <c r="L46" s="37" t="s">
        <v>81</v>
      </c>
      <c r="M46" s="37" t="s">
        <v>81</v>
      </c>
      <c r="N46" s="37" t="s">
        <v>81</v>
      </c>
      <c r="O46" s="71" t="s">
        <v>81</v>
      </c>
      <c r="P46" s="71" t="s">
        <v>81</v>
      </c>
      <c r="Q46" s="71" t="s">
        <v>81</v>
      </c>
      <c r="R46" s="40" t="s">
        <v>81</v>
      </c>
      <c r="S46" s="37" t="s">
        <v>81</v>
      </c>
      <c r="T46" s="37" t="s">
        <v>81</v>
      </c>
      <c r="U46" s="37" t="s">
        <v>81</v>
      </c>
      <c r="V46" s="37" t="s">
        <v>81</v>
      </c>
      <c r="W46" s="37" t="s">
        <v>81</v>
      </c>
      <c r="X46" s="37" t="s">
        <v>81</v>
      </c>
      <c r="Y46" s="37" t="s">
        <v>81</v>
      </c>
      <c r="Z46" s="37" t="s">
        <v>81</v>
      </c>
      <c r="AA46" s="37" t="s">
        <v>81</v>
      </c>
      <c r="AB46" s="44"/>
      <c r="AC46" s="44"/>
      <c r="AD46" s="44"/>
    </row>
    <row r="47" spans="1:30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</row>
    <row r="48" spans="1:30" ht="15.75" x14ac:dyDescent="0.25">
      <c r="C48" s="15" t="s">
        <v>153</v>
      </c>
      <c r="D48" s="15" t="s">
        <v>152</v>
      </c>
      <c r="E48" s="13"/>
      <c r="F48" s="13"/>
      <c r="AB48" s="73"/>
      <c r="AC48" s="73"/>
      <c r="AD48" s="73"/>
    </row>
    <row r="49" spans="3:6" ht="15.75" x14ac:dyDescent="0.25">
      <c r="C49" s="13"/>
      <c r="D49" s="13"/>
      <c r="E49" s="13"/>
      <c r="F49" s="13"/>
    </row>
    <row r="50" spans="3:6" ht="15.75" x14ac:dyDescent="0.25">
      <c r="C50" s="15" t="s">
        <v>93</v>
      </c>
      <c r="D50" s="15"/>
      <c r="E50" s="15"/>
      <c r="F50" s="13"/>
    </row>
  </sheetData>
  <mergeCells count="45">
    <mergeCell ref="Q10:Q12"/>
    <mergeCell ref="L11:L12"/>
    <mergeCell ref="W10:W12"/>
    <mergeCell ref="X10:X12"/>
    <mergeCell ref="D9:F9"/>
    <mergeCell ref="G9:I9"/>
    <mergeCell ref="J9:L9"/>
    <mergeCell ref="K11:K12"/>
    <mergeCell ref="R10:R12"/>
    <mergeCell ref="S10:S12"/>
    <mergeCell ref="T10:T12"/>
    <mergeCell ref="U10:U12"/>
    <mergeCell ref="V10:V12"/>
    <mergeCell ref="AB9:AB10"/>
    <mergeCell ref="D10:F10"/>
    <mergeCell ref="G10:I10"/>
    <mergeCell ref="J10:L10"/>
    <mergeCell ref="M10:M12"/>
    <mergeCell ref="N10:N12"/>
    <mergeCell ref="O10:O12"/>
    <mergeCell ref="Y10:Y12"/>
    <mergeCell ref="D11:D12"/>
    <mergeCell ref="E11:E12"/>
    <mergeCell ref="F11:F12"/>
    <mergeCell ref="G11:G12"/>
    <mergeCell ref="H11:H12"/>
    <mergeCell ref="I11:I12"/>
    <mergeCell ref="J11:J12"/>
    <mergeCell ref="W7:Y9"/>
    <mergeCell ref="B6:B12"/>
    <mergeCell ref="P10:P12"/>
    <mergeCell ref="A4:AA4"/>
    <mergeCell ref="A5:AA5"/>
    <mergeCell ref="A1:AA1"/>
    <mergeCell ref="A2:AA2"/>
    <mergeCell ref="A3:AA3"/>
    <mergeCell ref="A6:A12"/>
    <mergeCell ref="C6:C12"/>
    <mergeCell ref="D6:Y6"/>
    <mergeCell ref="Z6:Z12"/>
    <mergeCell ref="AA6:AA12"/>
    <mergeCell ref="D7:L8"/>
    <mergeCell ref="M7:N9"/>
    <mergeCell ref="O7:S9"/>
    <mergeCell ref="T7:V9"/>
  </mergeCells>
  <pageMargins left="0.11811023622047245" right="0.11811023622047245" top="0.11811023622047245" bottom="0.11811023622047245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2"/>
  <sheetViews>
    <sheetView topLeftCell="A40" zoomScale="60" zoomScaleNormal="60" workbookViewId="0">
      <selection activeCell="C48" sqref="C48"/>
    </sheetView>
  </sheetViews>
  <sheetFormatPr defaultRowHeight="15" x14ac:dyDescent="0.25"/>
  <cols>
    <col min="1" max="1" width="10.28515625" customWidth="1"/>
    <col min="2" max="2" width="34.28515625" customWidth="1"/>
    <col min="3" max="3" width="49" customWidth="1"/>
    <col min="4" max="4" width="9.85546875" customWidth="1"/>
    <col min="5" max="5" width="11.42578125" customWidth="1"/>
    <col min="6" max="6" width="12.140625" customWidth="1"/>
    <col min="7" max="7" width="11" hidden="1" customWidth="1"/>
    <col min="8" max="8" width="10.5703125" hidden="1" customWidth="1"/>
    <col min="9" max="9" width="12.28515625" hidden="1" customWidth="1"/>
    <col min="10" max="11" width="13.42578125" hidden="1" customWidth="1"/>
    <col min="12" max="12" width="14.140625" hidden="1" customWidth="1"/>
    <col min="13" max="13" width="13.140625" hidden="1" customWidth="1"/>
    <col min="14" max="14" width="11.42578125" customWidth="1"/>
    <col min="15" max="16" width="13.42578125" customWidth="1"/>
    <col min="17" max="17" width="14.42578125" customWidth="1"/>
    <col min="18" max="18" width="11.5703125" customWidth="1"/>
    <col min="19" max="19" width="10.7109375" customWidth="1"/>
    <col min="20" max="20" width="12.28515625" customWidth="1"/>
    <col min="21" max="21" width="12.85546875" customWidth="1"/>
    <col min="22" max="22" width="11.7109375" customWidth="1"/>
    <col min="23" max="23" width="13.28515625" customWidth="1"/>
    <col min="24" max="24" width="16.85546875" customWidth="1"/>
    <col min="25" max="25" width="13.140625" customWidth="1"/>
    <col min="26" max="26" width="19.7109375" customWidth="1"/>
    <col min="27" max="27" width="17.28515625" customWidth="1"/>
    <col min="28" max="28" width="9.140625" style="60"/>
  </cols>
  <sheetData>
    <row r="1" spans="1:28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8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28" ht="66" customHeight="1" x14ac:dyDescent="0.3">
      <c r="A3" s="109" t="s">
        <v>94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8" ht="18.75" x14ac:dyDescent="0.3">
      <c r="A4" s="107" t="s">
        <v>154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8" ht="70.5" customHeight="1" x14ac:dyDescent="0.25">
      <c r="A5" s="108" t="s">
        <v>132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8" ht="35.25" customHeight="1" x14ac:dyDescent="0.25">
      <c r="A6" s="78" t="s">
        <v>3</v>
      </c>
      <c r="B6" s="76" t="s">
        <v>145</v>
      </c>
      <c r="C6" s="78" t="s">
        <v>8</v>
      </c>
      <c r="D6" s="85" t="s">
        <v>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 s="78" t="s">
        <v>0</v>
      </c>
      <c r="AA6" s="78" t="s">
        <v>106</v>
      </c>
      <c r="AB6" s="61"/>
    </row>
    <row r="7" spans="1:28" ht="19.5" customHeight="1" x14ac:dyDescent="0.25">
      <c r="A7" s="78"/>
      <c r="B7" s="80"/>
      <c r="C7" s="78"/>
      <c r="D7" s="78" t="s">
        <v>22</v>
      </c>
      <c r="E7" s="78"/>
      <c r="F7" s="78"/>
      <c r="G7" s="78"/>
      <c r="H7" s="78"/>
      <c r="I7" s="78"/>
      <c r="J7" s="78"/>
      <c r="K7" s="78"/>
      <c r="L7" s="78"/>
      <c r="M7" s="78" t="s">
        <v>19</v>
      </c>
      <c r="N7" s="78"/>
      <c r="O7" s="94" t="s">
        <v>13</v>
      </c>
      <c r="P7" s="95"/>
      <c r="Q7" s="95"/>
      <c r="R7" s="95"/>
      <c r="S7" s="91"/>
      <c r="T7" s="94" t="s">
        <v>4</v>
      </c>
      <c r="U7" s="95"/>
      <c r="V7" s="91"/>
      <c r="W7" s="94" t="s">
        <v>2</v>
      </c>
      <c r="X7" s="95"/>
      <c r="Y7" s="91"/>
      <c r="Z7" s="78"/>
      <c r="AA7" s="78"/>
      <c r="AB7" s="61"/>
    </row>
    <row r="8" spans="1:28" ht="59.25" customHeight="1" x14ac:dyDescent="0.25">
      <c r="A8" s="78"/>
      <c r="B8" s="8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6"/>
      <c r="P8" s="97"/>
      <c r="Q8" s="97"/>
      <c r="R8" s="97"/>
      <c r="S8" s="92"/>
      <c r="T8" s="96"/>
      <c r="U8" s="97"/>
      <c r="V8" s="92"/>
      <c r="W8" s="96"/>
      <c r="X8" s="97"/>
      <c r="Y8" s="92"/>
      <c r="Z8" s="78"/>
      <c r="AA8" s="78"/>
      <c r="AB8" s="61"/>
    </row>
    <row r="9" spans="1:28" ht="113.25" customHeight="1" x14ac:dyDescent="0.3">
      <c r="A9" s="78"/>
      <c r="B9" s="80"/>
      <c r="C9" s="78"/>
      <c r="D9" s="126" t="s">
        <v>138</v>
      </c>
      <c r="E9" s="127"/>
      <c r="F9" s="127"/>
      <c r="G9" s="128" t="s">
        <v>20</v>
      </c>
      <c r="H9" s="128"/>
      <c r="I9" s="128"/>
      <c r="J9" s="128" t="s">
        <v>21</v>
      </c>
      <c r="K9" s="128"/>
      <c r="L9" s="128"/>
      <c r="M9" s="78"/>
      <c r="N9" s="78"/>
      <c r="O9" s="96"/>
      <c r="P9" s="97"/>
      <c r="Q9" s="97"/>
      <c r="R9" s="97"/>
      <c r="S9" s="92"/>
      <c r="T9" s="96"/>
      <c r="U9" s="97"/>
      <c r="V9" s="92"/>
      <c r="W9" s="96"/>
      <c r="X9" s="97"/>
      <c r="Y9" s="92"/>
      <c r="Z9" s="78"/>
      <c r="AA9" s="78"/>
      <c r="AB9" s="121"/>
    </row>
    <row r="10" spans="1:28" ht="32.25" customHeight="1" x14ac:dyDescent="0.25">
      <c r="A10" s="78"/>
      <c r="B10" s="80"/>
      <c r="C10" s="78"/>
      <c r="D10" s="122" t="s">
        <v>10</v>
      </c>
      <c r="E10" s="123"/>
      <c r="F10" s="124"/>
      <c r="G10" s="125" t="s">
        <v>10</v>
      </c>
      <c r="H10" s="125"/>
      <c r="I10" s="125"/>
      <c r="J10" s="125" t="s">
        <v>10</v>
      </c>
      <c r="K10" s="125"/>
      <c r="L10" s="125"/>
      <c r="M10" s="78" t="s">
        <v>7</v>
      </c>
      <c r="N10" s="78" t="s">
        <v>5</v>
      </c>
      <c r="O10" s="78" t="s">
        <v>24</v>
      </c>
      <c r="P10" s="76" t="s">
        <v>146</v>
      </c>
      <c r="Q10" s="114" t="s">
        <v>14</v>
      </c>
      <c r="R10" s="78" t="s">
        <v>1</v>
      </c>
      <c r="S10" s="78" t="s">
        <v>5</v>
      </c>
      <c r="T10" s="78" t="s">
        <v>15</v>
      </c>
      <c r="U10" s="78" t="s">
        <v>16</v>
      </c>
      <c r="V10" s="78" t="s">
        <v>5</v>
      </c>
      <c r="W10" s="78" t="s">
        <v>17</v>
      </c>
      <c r="X10" s="78" t="s">
        <v>18</v>
      </c>
      <c r="Y10" s="78" t="s">
        <v>5</v>
      </c>
      <c r="Z10" s="78"/>
      <c r="AA10" s="78"/>
      <c r="AB10" s="121"/>
    </row>
    <row r="11" spans="1:28" ht="27.75" customHeight="1" x14ac:dyDescent="0.25">
      <c r="A11" s="78"/>
      <c r="B11" s="80"/>
      <c r="C11" s="78"/>
      <c r="D11" s="78" t="s">
        <v>11</v>
      </c>
      <c r="E11" s="78" t="s">
        <v>12</v>
      </c>
      <c r="F11" s="78" t="s">
        <v>1</v>
      </c>
      <c r="G11" s="78" t="s">
        <v>11</v>
      </c>
      <c r="H11" s="78" t="s">
        <v>12</v>
      </c>
      <c r="I11" s="78" t="s">
        <v>1</v>
      </c>
      <c r="J11" s="78" t="s">
        <v>11</v>
      </c>
      <c r="K11" s="78" t="s">
        <v>12</v>
      </c>
      <c r="L11" s="78" t="s">
        <v>1</v>
      </c>
      <c r="M11" s="78"/>
      <c r="N11" s="78"/>
      <c r="O11" s="78"/>
      <c r="P11" s="80"/>
      <c r="Q11" s="114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61"/>
    </row>
    <row r="12" spans="1:28" ht="39" customHeight="1" x14ac:dyDescent="0.25">
      <c r="A12" s="78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7"/>
      <c r="Q12" s="11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61"/>
    </row>
    <row r="13" spans="1:28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8" s="44" customFormat="1" ht="63.75" customHeight="1" x14ac:dyDescent="0.25">
      <c r="A14" s="49" t="s">
        <v>6</v>
      </c>
      <c r="B14" s="69" t="s">
        <v>148</v>
      </c>
      <c r="C14" s="55" t="s">
        <v>110</v>
      </c>
      <c r="D14" s="37">
        <v>100</v>
      </c>
      <c r="E14" s="37">
        <v>100</v>
      </c>
      <c r="F14" s="37">
        <v>100</v>
      </c>
      <c r="G14" s="37"/>
      <c r="H14" s="37"/>
      <c r="I14" s="37"/>
      <c r="J14" s="37"/>
      <c r="K14" s="37"/>
      <c r="L14" s="37"/>
      <c r="M14" s="37"/>
      <c r="N14" s="37">
        <v>1</v>
      </c>
      <c r="O14" s="40">
        <v>150</v>
      </c>
      <c r="P14" s="40">
        <v>150</v>
      </c>
      <c r="Q14" s="40">
        <v>150</v>
      </c>
      <c r="R14" s="40">
        <f t="shared" ref="R14:R46" si="0">Q14/O14*100</f>
        <v>100</v>
      </c>
      <c r="S14" s="37">
        <v>1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f t="shared" ref="Z14:Z46" si="1">N14+S14+V14+Y14</f>
        <v>4</v>
      </c>
      <c r="AA14" s="54" t="s">
        <v>82</v>
      </c>
      <c r="AB14" s="63"/>
    </row>
    <row r="15" spans="1:28" s="44" customFormat="1" ht="64.5" customHeight="1" x14ac:dyDescent="0.25">
      <c r="A15" s="49" t="s">
        <v>20</v>
      </c>
      <c r="B15" s="49" t="s">
        <v>148</v>
      </c>
      <c r="C15" s="55" t="s">
        <v>111</v>
      </c>
      <c r="D15" s="37" t="s">
        <v>81</v>
      </c>
      <c r="E15" s="37" t="s">
        <v>81</v>
      </c>
      <c r="F15" s="37" t="s">
        <v>81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 t="s">
        <v>81</v>
      </c>
      <c r="N15" s="37" t="s">
        <v>81</v>
      </c>
      <c r="O15" s="37" t="s">
        <v>81</v>
      </c>
      <c r="P15" s="37" t="s">
        <v>81</v>
      </c>
      <c r="Q15" s="37" t="s">
        <v>81</v>
      </c>
      <c r="R15" s="37" t="s">
        <v>81</v>
      </c>
      <c r="S15" s="37" t="s">
        <v>81</v>
      </c>
      <c r="T15" s="37" t="s">
        <v>81</v>
      </c>
      <c r="U15" s="37" t="s">
        <v>81</v>
      </c>
      <c r="V15" s="37" t="s">
        <v>81</v>
      </c>
      <c r="W15" s="37" t="s">
        <v>81</v>
      </c>
      <c r="X15" s="37" t="s">
        <v>81</v>
      </c>
      <c r="Y15" s="37" t="s">
        <v>81</v>
      </c>
      <c r="Z15" s="37" t="s">
        <v>81</v>
      </c>
      <c r="AA15" s="37" t="s">
        <v>81</v>
      </c>
      <c r="AB15" s="63"/>
    </row>
    <row r="16" spans="1:28" s="45" customFormat="1" ht="50.25" customHeight="1" x14ac:dyDescent="0.25">
      <c r="A16" s="49" t="s">
        <v>21</v>
      </c>
      <c r="B16" s="49" t="s">
        <v>148</v>
      </c>
      <c r="C16" s="55" t="s">
        <v>112</v>
      </c>
      <c r="D16" s="37">
        <v>100</v>
      </c>
      <c r="E16" s="37">
        <v>100</v>
      </c>
      <c r="F16" s="37"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 t="s">
        <v>81</v>
      </c>
      <c r="N16" s="37">
        <v>1</v>
      </c>
      <c r="O16" s="40">
        <v>150</v>
      </c>
      <c r="P16" s="40">
        <v>150</v>
      </c>
      <c r="Q16" s="40">
        <v>150</v>
      </c>
      <c r="R16" s="40">
        <f t="shared" si="0"/>
        <v>100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f t="shared" si="1"/>
        <v>4</v>
      </c>
      <c r="AA16" s="54" t="s">
        <v>82</v>
      </c>
      <c r="AB16" s="63"/>
    </row>
    <row r="17" spans="1:28" s="45" customFormat="1" ht="48" customHeight="1" x14ac:dyDescent="0.25">
      <c r="A17" s="49" t="s">
        <v>25</v>
      </c>
      <c r="B17" s="49" t="s">
        <v>148</v>
      </c>
      <c r="C17" s="55" t="s">
        <v>113</v>
      </c>
      <c r="D17" s="37" t="s">
        <v>81</v>
      </c>
      <c r="E17" s="37" t="s">
        <v>81</v>
      </c>
      <c r="F17" s="37" t="s">
        <v>81</v>
      </c>
      <c r="G17" s="37" t="s">
        <v>81</v>
      </c>
      <c r="H17" s="37" t="s">
        <v>81</v>
      </c>
      <c r="I17" s="37" t="s">
        <v>81</v>
      </c>
      <c r="J17" s="37" t="s">
        <v>81</v>
      </c>
      <c r="K17" s="37" t="s">
        <v>81</v>
      </c>
      <c r="L17" s="37" t="s">
        <v>81</v>
      </c>
      <c r="M17" s="37" t="s">
        <v>81</v>
      </c>
      <c r="N17" s="37" t="s">
        <v>81</v>
      </c>
      <c r="O17" s="37" t="s">
        <v>81</v>
      </c>
      <c r="P17" s="37" t="s">
        <v>81</v>
      </c>
      <c r="Q17" s="37" t="s">
        <v>81</v>
      </c>
      <c r="R17" s="37" t="s">
        <v>81</v>
      </c>
      <c r="S17" s="37" t="s">
        <v>81</v>
      </c>
      <c r="T17" s="37" t="s">
        <v>81</v>
      </c>
      <c r="U17" s="37" t="s">
        <v>81</v>
      </c>
      <c r="V17" s="37" t="s">
        <v>81</v>
      </c>
      <c r="W17" s="37" t="s">
        <v>81</v>
      </c>
      <c r="X17" s="37" t="s">
        <v>81</v>
      </c>
      <c r="Y17" s="37" t="s">
        <v>81</v>
      </c>
      <c r="Z17" s="37" t="s">
        <v>81</v>
      </c>
      <c r="AA17" s="37" t="s">
        <v>81</v>
      </c>
      <c r="AB17" s="63"/>
    </row>
    <row r="18" spans="1:28" s="45" customFormat="1" ht="54" customHeight="1" x14ac:dyDescent="0.25">
      <c r="A18" s="49" t="s">
        <v>26</v>
      </c>
      <c r="B18" s="49" t="s">
        <v>148</v>
      </c>
      <c r="C18" s="55" t="s">
        <v>114</v>
      </c>
      <c r="D18" s="37">
        <v>100</v>
      </c>
      <c r="E18" s="37">
        <v>100</v>
      </c>
      <c r="F18" s="37">
        <v>100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 t="s">
        <v>81</v>
      </c>
      <c r="N18" s="37">
        <v>1</v>
      </c>
      <c r="O18" s="40">
        <v>750</v>
      </c>
      <c r="P18" s="40">
        <v>750</v>
      </c>
      <c r="Q18" s="40">
        <v>750</v>
      </c>
      <c r="R18" s="40">
        <f t="shared" si="0"/>
        <v>100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f t="shared" si="1"/>
        <v>4</v>
      </c>
      <c r="AA18" s="54" t="s">
        <v>82</v>
      </c>
      <c r="AB18" s="63"/>
    </row>
    <row r="19" spans="1:28" s="45" customFormat="1" ht="45.75" customHeight="1" x14ac:dyDescent="0.25">
      <c r="A19" s="49" t="s">
        <v>27</v>
      </c>
      <c r="B19" s="49" t="s">
        <v>148</v>
      </c>
      <c r="C19" s="55" t="s">
        <v>115</v>
      </c>
      <c r="D19" s="37" t="s">
        <v>81</v>
      </c>
      <c r="E19" s="37" t="s">
        <v>81</v>
      </c>
      <c r="F19" s="37" t="s">
        <v>81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 t="s">
        <v>81</v>
      </c>
      <c r="N19" s="37" t="s">
        <v>81</v>
      </c>
      <c r="O19" s="37" t="s">
        <v>81</v>
      </c>
      <c r="P19" s="37" t="s">
        <v>81</v>
      </c>
      <c r="Q19" s="37" t="s">
        <v>81</v>
      </c>
      <c r="R19" s="37" t="s">
        <v>81</v>
      </c>
      <c r="S19" s="37" t="s">
        <v>81</v>
      </c>
      <c r="T19" s="37" t="s">
        <v>81</v>
      </c>
      <c r="U19" s="37" t="s">
        <v>81</v>
      </c>
      <c r="V19" s="37" t="s">
        <v>81</v>
      </c>
      <c r="W19" s="37" t="s">
        <v>81</v>
      </c>
      <c r="X19" s="37" t="s">
        <v>81</v>
      </c>
      <c r="Y19" s="37" t="s">
        <v>81</v>
      </c>
      <c r="Z19" s="37" t="s">
        <v>81</v>
      </c>
      <c r="AA19" s="37" t="s">
        <v>81</v>
      </c>
      <c r="AB19" s="63"/>
    </row>
    <row r="20" spans="1:28" s="44" customFormat="1" ht="51" customHeight="1" x14ac:dyDescent="0.25">
      <c r="A20" s="49" t="s">
        <v>28</v>
      </c>
      <c r="B20" s="49" t="s">
        <v>148</v>
      </c>
      <c r="C20" s="55" t="s">
        <v>116</v>
      </c>
      <c r="D20" s="37">
        <v>100</v>
      </c>
      <c r="E20" s="37">
        <v>100</v>
      </c>
      <c r="F20" s="37"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 t="s">
        <v>81</v>
      </c>
      <c r="N20" s="37">
        <v>1</v>
      </c>
      <c r="O20" s="40">
        <v>450</v>
      </c>
      <c r="P20" s="40">
        <v>450</v>
      </c>
      <c r="Q20" s="40">
        <v>450</v>
      </c>
      <c r="R20" s="40">
        <f t="shared" si="0"/>
        <v>100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f t="shared" si="1"/>
        <v>4</v>
      </c>
      <c r="AA20" s="54" t="s">
        <v>82</v>
      </c>
      <c r="AB20" s="63"/>
    </row>
    <row r="21" spans="1:28" s="44" customFormat="1" ht="54.75" customHeight="1" x14ac:dyDescent="0.25">
      <c r="A21" s="49" t="s">
        <v>29</v>
      </c>
      <c r="B21" s="49" t="s">
        <v>148</v>
      </c>
      <c r="C21" s="55" t="s">
        <v>117</v>
      </c>
      <c r="D21" s="37">
        <v>100</v>
      </c>
      <c r="E21" s="37">
        <v>100</v>
      </c>
      <c r="F21" s="37">
        <v>100</v>
      </c>
      <c r="G21" s="37" t="s">
        <v>81</v>
      </c>
      <c r="H21" s="37" t="s">
        <v>81</v>
      </c>
      <c r="I21" s="37" t="s">
        <v>81</v>
      </c>
      <c r="J21" s="37" t="s">
        <v>81</v>
      </c>
      <c r="K21" s="37" t="s">
        <v>81</v>
      </c>
      <c r="L21" s="37" t="s">
        <v>81</v>
      </c>
      <c r="M21" s="37" t="s">
        <v>81</v>
      </c>
      <c r="N21" s="37">
        <v>1</v>
      </c>
      <c r="O21" s="40">
        <v>150</v>
      </c>
      <c r="P21" s="40">
        <v>150</v>
      </c>
      <c r="Q21" s="40">
        <v>150</v>
      </c>
      <c r="R21" s="40">
        <f t="shared" si="0"/>
        <v>100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f t="shared" si="1"/>
        <v>4</v>
      </c>
      <c r="AA21" s="54" t="s">
        <v>82</v>
      </c>
      <c r="AB21" s="63"/>
    </row>
    <row r="22" spans="1:28" s="44" customFormat="1" ht="49.5" customHeight="1" x14ac:dyDescent="0.25">
      <c r="A22" s="49" t="s">
        <v>30</v>
      </c>
      <c r="B22" s="49" t="s">
        <v>148</v>
      </c>
      <c r="C22" s="55" t="s">
        <v>118</v>
      </c>
      <c r="D22" s="37">
        <v>100</v>
      </c>
      <c r="E22" s="37">
        <v>100</v>
      </c>
      <c r="F22" s="37">
        <v>100</v>
      </c>
      <c r="G22" s="37" t="s">
        <v>81</v>
      </c>
      <c r="H22" s="37" t="s">
        <v>81</v>
      </c>
      <c r="I22" s="37" t="s">
        <v>81</v>
      </c>
      <c r="J22" s="37" t="s">
        <v>81</v>
      </c>
      <c r="K22" s="37" t="s">
        <v>81</v>
      </c>
      <c r="L22" s="37" t="s">
        <v>81</v>
      </c>
      <c r="M22" s="37" t="s">
        <v>81</v>
      </c>
      <c r="N22" s="37">
        <v>1</v>
      </c>
      <c r="O22" s="40">
        <v>300</v>
      </c>
      <c r="P22" s="40">
        <v>300</v>
      </c>
      <c r="Q22" s="40">
        <v>300</v>
      </c>
      <c r="R22" s="40">
        <f t="shared" si="0"/>
        <v>100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f t="shared" si="1"/>
        <v>4</v>
      </c>
      <c r="AA22" s="54" t="s">
        <v>82</v>
      </c>
      <c r="AB22" s="63"/>
    </row>
    <row r="23" spans="1:28" s="44" customFormat="1" ht="49.5" customHeight="1" x14ac:dyDescent="0.25">
      <c r="A23" s="49" t="s">
        <v>31</v>
      </c>
      <c r="B23" s="49" t="s">
        <v>148</v>
      </c>
      <c r="C23" s="55" t="s">
        <v>119</v>
      </c>
      <c r="D23" s="37">
        <v>100</v>
      </c>
      <c r="E23" s="37">
        <v>100</v>
      </c>
      <c r="F23" s="37">
        <v>100</v>
      </c>
      <c r="G23" s="37" t="s">
        <v>81</v>
      </c>
      <c r="H23" s="37" t="s">
        <v>81</v>
      </c>
      <c r="I23" s="37" t="s">
        <v>81</v>
      </c>
      <c r="J23" s="37" t="s">
        <v>81</v>
      </c>
      <c r="K23" s="37" t="s">
        <v>81</v>
      </c>
      <c r="L23" s="37" t="s">
        <v>81</v>
      </c>
      <c r="M23" s="37" t="s">
        <v>81</v>
      </c>
      <c r="N23" s="37">
        <v>1</v>
      </c>
      <c r="O23" s="40">
        <v>300</v>
      </c>
      <c r="P23" s="40">
        <v>300</v>
      </c>
      <c r="Q23" s="40">
        <v>300</v>
      </c>
      <c r="R23" s="40">
        <f t="shared" si="0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f t="shared" si="1"/>
        <v>4</v>
      </c>
      <c r="AA23" s="54" t="s">
        <v>82</v>
      </c>
      <c r="AB23" s="63"/>
    </row>
    <row r="24" spans="1:28" s="44" customFormat="1" ht="41.25" customHeight="1" x14ac:dyDescent="0.25">
      <c r="A24" s="49" t="s">
        <v>32</v>
      </c>
      <c r="B24" s="49" t="s">
        <v>148</v>
      </c>
      <c r="C24" s="55" t="s">
        <v>120</v>
      </c>
      <c r="D24" s="37" t="s">
        <v>81</v>
      </c>
      <c r="E24" s="37" t="s">
        <v>81</v>
      </c>
      <c r="F24" s="37" t="s">
        <v>81</v>
      </c>
      <c r="G24" s="37" t="s">
        <v>81</v>
      </c>
      <c r="H24" s="37" t="s">
        <v>81</v>
      </c>
      <c r="I24" s="37" t="s">
        <v>81</v>
      </c>
      <c r="J24" s="37" t="s">
        <v>81</v>
      </c>
      <c r="K24" s="37" t="s">
        <v>81</v>
      </c>
      <c r="L24" s="37" t="s">
        <v>81</v>
      </c>
      <c r="M24" s="37" t="s">
        <v>81</v>
      </c>
      <c r="N24" s="37" t="s">
        <v>81</v>
      </c>
      <c r="O24" s="37" t="s">
        <v>81</v>
      </c>
      <c r="P24" s="37" t="s">
        <v>81</v>
      </c>
      <c r="Q24" s="37" t="s">
        <v>81</v>
      </c>
      <c r="R24" s="37" t="s">
        <v>81</v>
      </c>
      <c r="S24" s="37" t="s">
        <v>81</v>
      </c>
      <c r="T24" s="37" t="s">
        <v>81</v>
      </c>
      <c r="U24" s="37" t="s">
        <v>81</v>
      </c>
      <c r="V24" s="37" t="s">
        <v>81</v>
      </c>
      <c r="W24" s="37" t="s">
        <v>81</v>
      </c>
      <c r="X24" s="37" t="s">
        <v>81</v>
      </c>
      <c r="Y24" s="37" t="s">
        <v>81</v>
      </c>
      <c r="Z24" s="37" t="s">
        <v>81</v>
      </c>
      <c r="AA24" s="37" t="s">
        <v>81</v>
      </c>
      <c r="AB24" s="63"/>
    </row>
    <row r="25" spans="1:28" s="44" customFormat="1" ht="45.75" customHeight="1" x14ac:dyDescent="0.25">
      <c r="A25" s="49" t="s">
        <v>33</v>
      </c>
      <c r="B25" s="49" t="s">
        <v>148</v>
      </c>
      <c r="C25" s="55" t="s">
        <v>121</v>
      </c>
      <c r="D25" s="37">
        <v>100</v>
      </c>
      <c r="E25" s="37">
        <v>100</v>
      </c>
      <c r="F25" s="37">
        <v>100</v>
      </c>
      <c r="G25" s="37" t="s">
        <v>81</v>
      </c>
      <c r="H25" s="37" t="s">
        <v>81</v>
      </c>
      <c r="I25" s="37" t="s">
        <v>81</v>
      </c>
      <c r="J25" s="37" t="s">
        <v>81</v>
      </c>
      <c r="K25" s="37" t="s">
        <v>81</v>
      </c>
      <c r="L25" s="37" t="s">
        <v>81</v>
      </c>
      <c r="M25" s="37" t="s">
        <v>81</v>
      </c>
      <c r="N25" s="37">
        <v>1</v>
      </c>
      <c r="O25" s="40">
        <v>900</v>
      </c>
      <c r="P25" s="40">
        <v>900</v>
      </c>
      <c r="Q25" s="40">
        <v>900</v>
      </c>
      <c r="R25" s="40">
        <f t="shared" si="0"/>
        <v>100</v>
      </c>
      <c r="S25" s="37">
        <v>1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f t="shared" si="1"/>
        <v>4</v>
      </c>
      <c r="AA25" s="54" t="s">
        <v>82</v>
      </c>
      <c r="AB25" s="63"/>
    </row>
    <row r="26" spans="1:28" s="44" customFormat="1" ht="51" customHeight="1" x14ac:dyDescent="0.25">
      <c r="A26" s="49" t="s">
        <v>34</v>
      </c>
      <c r="B26" s="49" t="s">
        <v>148</v>
      </c>
      <c r="C26" s="55" t="s">
        <v>122</v>
      </c>
      <c r="D26" s="37">
        <v>100</v>
      </c>
      <c r="E26" s="37">
        <v>100</v>
      </c>
      <c r="F26" s="37">
        <v>100</v>
      </c>
      <c r="G26" s="39" t="s">
        <v>81</v>
      </c>
      <c r="H26" s="39" t="s">
        <v>81</v>
      </c>
      <c r="I26" s="39" t="s">
        <v>81</v>
      </c>
      <c r="J26" s="39" t="s">
        <v>81</v>
      </c>
      <c r="K26" s="39" t="s">
        <v>81</v>
      </c>
      <c r="L26" s="39" t="s">
        <v>81</v>
      </c>
      <c r="M26" s="39" t="s">
        <v>81</v>
      </c>
      <c r="N26" s="37">
        <v>1</v>
      </c>
      <c r="O26" s="40">
        <v>150</v>
      </c>
      <c r="P26" s="40">
        <v>150</v>
      </c>
      <c r="Q26" s="40">
        <v>150</v>
      </c>
      <c r="R26" s="40">
        <f t="shared" si="0"/>
        <v>100</v>
      </c>
      <c r="S26" s="37">
        <v>1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f t="shared" si="1"/>
        <v>4</v>
      </c>
      <c r="AA26" s="54" t="s">
        <v>82</v>
      </c>
      <c r="AB26" s="63"/>
    </row>
    <row r="27" spans="1:28" s="44" customFormat="1" ht="51.75" customHeight="1" x14ac:dyDescent="0.25">
      <c r="A27" s="49" t="s">
        <v>35</v>
      </c>
      <c r="B27" s="49" t="s">
        <v>148</v>
      </c>
      <c r="C27" s="55" t="s">
        <v>123</v>
      </c>
      <c r="D27" s="37">
        <v>100</v>
      </c>
      <c r="E27" s="37">
        <v>100</v>
      </c>
      <c r="F27" s="37">
        <v>100</v>
      </c>
      <c r="G27" s="37" t="s">
        <v>81</v>
      </c>
      <c r="H27" s="37" t="s">
        <v>81</v>
      </c>
      <c r="I27" s="37" t="s">
        <v>81</v>
      </c>
      <c r="J27" s="37" t="s">
        <v>81</v>
      </c>
      <c r="K27" s="37" t="s">
        <v>81</v>
      </c>
      <c r="L27" s="37" t="s">
        <v>81</v>
      </c>
      <c r="M27" s="37" t="s">
        <v>81</v>
      </c>
      <c r="N27" s="37">
        <v>1</v>
      </c>
      <c r="O27" s="40">
        <v>300</v>
      </c>
      <c r="P27" s="40">
        <v>300</v>
      </c>
      <c r="Q27" s="40">
        <v>300</v>
      </c>
      <c r="R27" s="40">
        <f t="shared" si="0"/>
        <v>100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f t="shared" si="1"/>
        <v>4</v>
      </c>
      <c r="AA27" s="54" t="s">
        <v>82</v>
      </c>
      <c r="AB27" s="63"/>
    </row>
    <row r="28" spans="1:28" s="44" customFormat="1" ht="50.25" customHeight="1" x14ac:dyDescent="0.25">
      <c r="A28" s="49" t="s">
        <v>36</v>
      </c>
      <c r="B28" s="49" t="s">
        <v>148</v>
      </c>
      <c r="C28" s="55" t="s">
        <v>124</v>
      </c>
      <c r="D28" s="37">
        <v>100</v>
      </c>
      <c r="E28" s="37">
        <v>100</v>
      </c>
      <c r="F28" s="37">
        <v>100</v>
      </c>
      <c r="G28" s="37" t="s">
        <v>81</v>
      </c>
      <c r="H28" s="37" t="s">
        <v>81</v>
      </c>
      <c r="I28" s="37" t="s">
        <v>81</v>
      </c>
      <c r="J28" s="37" t="s">
        <v>81</v>
      </c>
      <c r="K28" s="37" t="s">
        <v>81</v>
      </c>
      <c r="L28" s="37" t="s">
        <v>81</v>
      </c>
      <c r="M28" s="37" t="s">
        <v>81</v>
      </c>
      <c r="N28" s="37">
        <v>1</v>
      </c>
      <c r="O28" s="40">
        <v>150</v>
      </c>
      <c r="P28" s="40">
        <v>150</v>
      </c>
      <c r="Q28" s="40">
        <v>150</v>
      </c>
      <c r="R28" s="40">
        <f t="shared" si="0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f t="shared" si="1"/>
        <v>4</v>
      </c>
      <c r="AA28" s="54" t="s">
        <v>82</v>
      </c>
      <c r="AB28" s="63"/>
    </row>
    <row r="29" spans="1:28" s="44" customFormat="1" ht="47.25" customHeight="1" x14ac:dyDescent="0.25">
      <c r="A29" s="49" t="s">
        <v>37</v>
      </c>
      <c r="B29" s="49" t="s">
        <v>148</v>
      </c>
      <c r="C29" s="55" t="s">
        <v>125</v>
      </c>
      <c r="D29" s="37">
        <v>100</v>
      </c>
      <c r="E29" s="37">
        <v>100</v>
      </c>
      <c r="F29" s="37">
        <v>100</v>
      </c>
      <c r="G29" s="37" t="s">
        <v>81</v>
      </c>
      <c r="H29" s="37" t="s">
        <v>81</v>
      </c>
      <c r="I29" s="37" t="s">
        <v>81</v>
      </c>
      <c r="J29" s="37" t="s">
        <v>81</v>
      </c>
      <c r="K29" s="37" t="s">
        <v>81</v>
      </c>
      <c r="L29" s="37" t="s">
        <v>81</v>
      </c>
      <c r="M29" s="37" t="s">
        <v>81</v>
      </c>
      <c r="N29" s="37">
        <v>1</v>
      </c>
      <c r="O29" s="40">
        <v>900</v>
      </c>
      <c r="P29" s="40">
        <v>900</v>
      </c>
      <c r="Q29" s="40">
        <v>900</v>
      </c>
      <c r="R29" s="40">
        <f t="shared" si="0"/>
        <v>100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f t="shared" si="1"/>
        <v>4</v>
      </c>
      <c r="AA29" s="54" t="s">
        <v>82</v>
      </c>
      <c r="AB29" s="63"/>
    </row>
    <row r="30" spans="1:28" s="44" customFormat="1" ht="48.75" customHeight="1" x14ac:dyDescent="0.25">
      <c r="A30" s="49" t="s">
        <v>38</v>
      </c>
      <c r="B30" s="49" t="s">
        <v>148</v>
      </c>
      <c r="C30" s="55" t="s">
        <v>39</v>
      </c>
      <c r="D30" s="37" t="s">
        <v>81</v>
      </c>
      <c r="E30" s="37" t="s">
        <v>81</v>
      </c>
      <c r="F30" s="37" t="s">
        <v>81</v>
      </c>
      <c r="G30" s="37" t="s">
        <v>81</v>
      </c>
      <c r="H30" s="37" t="s">
        <v>81</v>
      </c>
      <c r="I30" s="37" t="s">
        <v>81</v>
      </c>
      <c r="J30" s="37" t="s">
        <v>81</v>
      </c>
      <c r="K30" s="37" t="s">
        <v>81</v>
      </c>
      <c r="L30" s="37" t="s">
        <v>81</v>
      </c>
      <c r="M30" s="37" t="s">
        <v>81</v>
      </c>
      <c r="N30" s="37" t="s">
        <v>81</v>
      </c>
      <c r="O30" s="37" t="s">
        <v>81</v>
      </c>
      <c r="P30" s="37" t="s">
        <v>81</v>
      </c>
      <c r="Q30" s="37" t="s">
        <v>81</v>
      </c>
      <c r="R30" s="37" t="s">
        <v>81</v>
      </c>
      <c r="S30" s="37" t="s">
        <v>81</v>
      </c>
      <c r="T30" s="37" t="s">
        <v>81</v>
      </c>
      <c r="U30" s="37" t="s">
        <v>81</v>
      </c>
      <c r="V30" s="37" t="s">
        <v>81</v>
      </c>
      <c r="W30" s="37" t="s">
        <v>81</v>
      </c>
      <c r="X30" s="37" t="s">
        <v>81</v>
      </c>
      <c r="Y30" s="37" t="s">
        <v>81</v>
      </c>
      <c r="Z30" s="37" t="s">
        <v>81</v>
      </c>
      <c r="AA30" s="37" t="s">
        <v>81</v>
      </c>
      <c r="AB30" s="63"/>
    </row>
    <row r="31" spans="1:28" s="44" customFormat="1" ht="44.25" customHeight="1" x14ac:dyDescent="0.25">
      <c r="A31" s="49" t="s">
        <v>40</v>
      </c>
      <c r="B31" s="49" t="s">
        <v>148</v>
      </c>
      <c r="C31" s="55" t="s">
        <v>41</v>
      </c>
      <c r="D31" s="37">
        <v>100</v>
      </c>
      <c r="E31" s="37">
        <v>100</v>
      </c>
      <c r="F31" s="37">
        <v>100</v>
      </c>
      <c r="G31" s="37" t="s">
        <v>81</v>
      </c>
      <c r="H31" s="37" t="s">
        <v>81</v>
      </c>
      <c r="I31" s="37" t="s">
        <v>81</v>
      </c>
      <c r="J31" s="37" t="s">
        <v>81</v>
      </c>
      <c r="K31" s="37" t="s">
        <v>81</v>
      </c>
      <c r="L31" s="37" t="s">
        <v>81</v>
      </c>
      <c r="M31" s="37" t="s">
        <v>81</v>
      </c>
      <c r="N31" s="37">
        <v>1</v>
      </c>
      <c r="O31" s="40">
        <v>750</v>
      </c>
      <c r="P31" s="40">
        <v>750</v>
      </c>
      <c r="Q31" s="40">
        <v>750</v>
      </c>
      <c r="R31" s="40">
        <f t="shared" si="0"/>
        <v>100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f t="shared" si="1"/>
        <v>4</v>
      </c>
      <c r="AA31" s="54" t="s">
        <v>82</v>
      </c>
      <c r="AB31" s="63"/>
    </row>
    <row r="32" spans="1:28" s="44" customFormat="1" ht="45.75" customHeight="1" x14ac:dyDescent="0.25">
      <c r="A32" s="49" t="s">
        <v>42</v>
      </c>
      <c r="B32" s="49" t="s">
        <v>148</v>
      </c>
      <c r="C32" s="55" t="s">
        <v>43</v>
      </c>
      <c r="D32" s="37">
        <v>100</v>
      </c>
      <c r="E32" s="37">
        <v>100</v>
      </c>
      <c r="F32" s="37">
        <v>100</v>
      </c>
      <c r="G32" s="37"/>
      <c r="H32" s="37"/>
      <c r="I32" s="37"/>
      <c r="J32" s="37"/>
      <c r="K32" s="37"/>
      <c r="L32" s="37"/>
      <c r="M32" s="37"/>
      <c r="N32" s="37">
        <v>1</v>
      </c>
      <c r="O32" s="62">
        <v>150</v>
      </c>
      <c r="P32" s="62">
        <v>150</v>
      </c>
      <c r="Q32" s="62">
        <v>0</v>
      </c>
      <c r="R32" s="40">
        <f t="shared" si="0"/>
        <v>0</v>
      </c>
      <c r="S32" s="37">
        <v>0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f t="shared" si="1"/>
        <v>3</v>
      </c>
      <c r="AA32" s="59" t="s">
        <v>83</v>
      </c>
      <c r="AB32" s="63"/>
    </row>
    <row r="33" spans="1:28" s="44" customFormat="1" ht="44.25" customHeight="1" x14ac:dyDescent="0.25">
      <c r="A33" s="49" t="s">
        <v>44</v>
      </c>
      <c r="B33" s="49" t="s">
        <v>148</v>
      </c>
      <c r="C33" s="55" t="s">
        <v>45</v>
      </c>
      <c r="D33" s="37" t="s">
        <v>81</v>
      </c>
      <c r="E33" s="37" t="s">
        <v>81</v>
      </c>
      <c r="F33" s="37" t="s">
        <v>81</v>
      </c>
      <c r="G33" s="37" t="s">
        <v>81</v>
      </c>
      <c r="H33" s="37" t="s">
        <v>81</v>
      </c>
      <c r="I33" s="37" t="s">
        <v>81</v>
      </c>
      <c r="J33" s="37" t="s">
        <v>81</v>
      </c>
      <c r="K33" s="37" t="s">
        <v>81</v>
      </c>
      <c r="L33" s="37" t="s">
        <v>81</v>
      </c>
      <c r="M33" s="37" t="s">
        <v>81</v>
      </c>
      <c r="N33" s="37" t="s">
        <v>81</v>
      </c>
      <c r="O33" s="37" t="s">
        <v>81</v>
      </c>
      <c r="P33" s="37" t="s">
        <v>81</v>
      </c>
      <c r="Q33" s="37" t="s">
        <v>81</v>
      </c>
      <c r="R33" s="37" t="s">
        <v>81</v>
      </c>
      <c r="S33" s="37" t="s">
        <v>81</v>
      </c>
      <c r="T33" s="37" t="s">
        <v>81</v>
      </c>
      <c r="U33" s="37" t="s">
        <v>81</v>
      </c>
      <c r="V33" s="37" t="s">
        <v>81</v>
      </c>
      <c r="W33" s="37" t="s">
        <v>81</v>
      </c>
      <c r="X33" s="37" t="s">
        <v>81</v>
      </c>
      <c r="Y33" s="37" t="s">
        <v>81</v>
      </c>
      <c r="Z33" s="37" t="s">
        <v>81</v>
      </c>
      <c r="AA33" s="37" t="s">
        <v>81</v>
      </c>
      <c r="AB33" s="63"/>
    </row>
    <row r="34" spans="1:28" s="44" customFormat="1" ht="49.5" customHeight="1" x14ac:dyDescent="0.25">
      <c r="A34" s="49" t="s">
        <v>46</v>
      </c>
      <c r="B34" s="49" t="s">
        <v>148</v>
      </c>
      <c r="C34" s="55" t="s">
        <v>47</v>
      </c>
      <c r="D34" s="37">
        <v>100</v>
      </c>
      <c r="E34" s="37">
        <v>100</v>
      </c>
      <c r="F34" s="37">
        <v>100</v>
      </c>
      <c r="G34" s="37"/>
      <c r="H34" s="37"/>
      <c r="I34" s="37"/>
      <c r="J34" s="37"/>
      <c r="K34" s="37"/>
      <c r="L34" s="37"/>
      <c r="M34" s="37"/>
      <c r="N34" s="37">
        <v>1</v>
      </c>
      <c r="O34" s="40">
        <v>300</v>
      </c>
      <c r="P34" s="40">
        <v>300</v>
      </c>
      <c r="Q34" s="40">
        <v>300</v>
      </c>
      <c r="R34" s="40">
        <f t="shared" si="0"/>
        <v>100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f t="shared" si="1"/>
        <v>4</v>
      </c>
      <c r="AA34" s="54" t="s">
        <v>82</v>
      </c>
      <c r="AB34" s="63"/>
    </row>
    <row r="35" spans="1:28" s="44" customFormat="1" ht="47.25" customHeight="1" x14ac:dyDescent="0.25">
      <c r="A35" s="49" t="s">
        <v>48</v>
      </c>
      <c r="B35" s="49" t="s">
        <v>148</v>
      </c>
      <c r="C35" s="55" t="s">
        <v>49</v>
      </c>
      <c r="D35" s="37">
        <v>100</v>
      </c>
      <c r="E35" s="37">
        <v>100</v>
      </c>
      <c r="F35" s="37">
        <v>100</v>
      </c>
      <c r="G35" s="37"/>
      <c r="H35" s="37"/>
      <c r="I35" s="37"/>
      <c r="J35" s="37"/>
      <c r="K35" s="37"/>
      <c r="L35" s="37"/>
      <c r="M35" s="37"/>
      <c r="N35" s="37">
        <v>1</v>
      </c>
      <c r="O35" s="40">
        <v>150</v>
      </c>
      <c r="P35" s="40">
        <v>150</v>
      </c>
      <c r="Q35" s="40">
        <v>150</v>
      </c>
      <c r="R35" s="40">
        <f t="shared" si="0"/>
        <v>100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f t="shared" si="1"/>
        <v>4</v>
      </c>
      <c r="AA35" s="54" t="s">
        <v>82</v>
      </c>
      <c r="AB35" s="63"/>
    </row>
    <row r="36" spans="1:28" s="44" customFormat="1" ht="55.5" customHeight="1" x14ac:dyDescent="0.25">
      <c r="A36" s="49" t="s">
        <v>50</v>
      </c>
      <c r="B36" s="49" t="s">
        <v>148</v>
      </c>
      <c r="C36" s="55" t="s">
        <v>51</v>
      </c>
      <c r="D36" s="37">
        <v>100</v>
      </c>
      <c r="E36" s="37">
        <v>100</v>
      </c>
      <c r="F36" s="37">
        <v>100</v>
      </c>
      <c r="G36" s="37"/>
      <c r="H36" s="37"/>
      <c r="I36" s="37"/>
      <c r="J36" s="37"/>
      <c r="K36" s="37"/>
      <c r="L36" s="37"/>
      <c r="M36" s="37"/>
      <c r="N36" s="37">
        <v>1</v>
      </c>
      <c r="O36" s="40">
        <v>600</v>
      </c>
      <c r="P36" s="40">
        <v>600</v>
      </c>
      <c r="Q36" s="40">
        <v>600</v>
      </c>
      <c r="R36" s="40">
        <f t="shared" si="0"/>
        <v>100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f t="shared" si="1"/>
        <v>4</v>
      </c>
      <c r="AA36" s="54" t="s">
        <v>82</v>
      </c>
      <c r="AB36" s="63"/>
    </row>
    <row r="37" spans="1:28" s="44" customFormat="1" ht="42" customHeight="1" x14ac:dyDescent="0.25">
      <c r="A37" s="49" t="s">
        <v>52</v>
      </c>
      <c r="B37" s="49" t="s">
        <v>148</v>
      </c>
      <c r="C37" s="55" t="s">
        <v>53</v>
      </c>
      <c r="D37" s="37">
        <v>100</v>
      </c>
      <c r="E37" s="37">
        <v>100</v>
      </c>
      <c r="F37" s="37">
        <v>100</v>
      </c>
      <c r="G37" s="37"/>
      <c r="H37" s="37"/>
      <c r="I37" s="37"/>
      <c r="J37" s="37"/>
      <c r="K37" s="37"/>
      <c r="L37" s="37"/>
      <c r="M37" s="37"/>
      <c r="N37" s="37">
        <v>1</v>
      </c>
      <c r="O37" s="62">
        <v>150</v>
      </c>
      <c r="P37" s="62">
        <v>150</v>
      </c>
      <c r="Q37" s="62">
        <v>150</v>
      </c>
      <c r="R37" s="40">
        <f t="shared" si="0"/>
        <v>100</v>
      </c>
      <c r="S37" s="37">
        <v>1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f t="shared" si="1"/>
        <v>4</v>
      </c>
      <c r="AA37" s="54" t="s">
        <v>82</v>
      </c>
      <c r="AB37" s="63"/>
    </row>
    <row r="38" spans="1:28" s="44" customFormat="1" ht="47.25" customHeight="1" x14ac:dyDescent="0.25">
      <c r="A38" s="49" t="s">
        <v>54</v>
      </c>
      <c r="B38" s="49" t="s">
        <v>148</v>
      </c>
      <c r="C38" s="55" t="s">
        <v>55</v>
      </c>
      <c r="D38" s="37" t="s">
        <v>81</v>
      </c>
      <c r="E38" s="37" t="s">
        <v>81</v>
      </c>
      <c r="F38" s="37" t="s">
        <v>81</v>
      </c>
      <c r="G38" s="37" t="s">
        <v>81</v>
      </c>
      <c r="H38" s="37" t="s">
        <v>81</v>
      </c>
      <c r="I38" s="37" t="s">
        <v>81</v>
      </c>
      <c r="J38" s="37" t="s">
        <v>81</v>
      </c>
      <c r="K38" s="37" t="s">
        <v>81</v>
      </c>
      <c r="L38" s="37" t="s">
        <v>81</v>
      </c>
      <c r="M38" s="37" t="s">
        <v>81</v>
      </c>
      <c r="N38" s="37" t="s">
        <v>81</v>
      </c>
      <c r="O38" s="37" t="s">
        <v>81</v>
      </c>
      <c r="P38" s="37" t="s">
        <v>81</v>
      </c>
      <c r="Q38" s="37" t="s">
        <v>81</v>
      </c>
      <c r="R38" s="37" t="s">
        <v>81</v>
      </c>
      <c r="S38" s="37" t="s">
        <v>81</v>
      </c>
      <c r="T38" s="37" t="s">
        <v>81</v>
      </c>
      <c r="U38" s="37" t="s">
        <v>81</v>
      </c>
      <c r="V38" s="37" t="s">
        <v>81</v>
      </c>
      <c r="W38" s="37" t="s">
        <v>81</v>
      </c>
      <c r="X38" s="37" t="s">
        <v>81</v>
      </c>
      <c r="Y38" s="37" t="s">
        <v>81</v>
      </c>
      <c r="Z38" s="37" t="s">
        <v>81</v>
      </c>
      <c r="AA38" s="37" t="s">
        <v>81</v>
      </c>
      <c r="AB38" s="63"/>
    </row>
    <row r="39" spans="1:28" s="44" customFormat="1" ht="44.25" customHeight="1" x14ac:dyDescent="0.25">
      <c r="A39" s="49" t="s">
        <v>56</v>
      </c>
      <c r="B39" s="49" t="s">
        <v>148</v>
      </c>
      <c r="C39" s="55" t="s">
        <v>57</v>
      </c>
      <c r="D39" s="37">
        <v>100</v>
      </c>
      <c r="E39" s="37">
        <v>100</v>
      </c>
      <c r="F39" s="37">
        <v>100</v>
      </c>
      <c r="G39" s="37"/>
      <c r="H39" s="37"/>
      <c r="I39" s="37"/>
      <c r="J39" s="37"/>
      <c r="K39" s="37"/>
      <c r="L39" s="37"/>
      <c r="M39" s="37"/>
      <c r="N39" s="37">
        <v>1</v>
      </c>
      <c r="O39" s="62">
        <v>600</v>
      </c>
      <c r="P39" s="62">
        <v>600</v>
      </c>
      <c r="Q39" s="62">
        <v>600</v>
      </c>
      <c r="R39" s="40">
        <f t="shared" si="0"/>
        <v>100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f t="shared" si="1"/>
        <v>4</v>
      </c>
      <c r="AA39" s="37" t="s">
        <v>82</v>
      </c>
      <c r="AB39" s="63"/>
    </row>
    <row r="40" spans="1:28" s="44" customFormat="1" ht="42" customHeight="1" x14ac:dyDescent="0.25">
      <c r="A40" s="49" t="s">
        <v>58</v>
      </c>
      <c r="B40" s="49" t="s">
        <v>148</v>
      </c>
      <c r="C40" s="55" t="s">
        <v>59</v>
      </c>
      <c r="D40" s="37">
        <v>100</v>
      </c>
      <c r="E40" s="37">
        <v>100</v>
      </c>
      <c r="F40" s="37">
        <v>100</v>
      </c>
      <c r="G40" s="37"/>
      <c r="H40" s="37"/>
      <c r="I40" s="37"/>
      <c r="J40" s="37"/>
      <c r="K40" s="37"/>
      <c r="L40" s="37"/>
      <c r="M40" s="37"/>
      <c r="N40" s="37">
        <v>1</v>
      </c>
      <c r="O40" s="40">
        <v>150</v>
      </c>
      <c r="P40" s="40">
        <v>150</v>
      </c>
      <c r="Q40" s="40">
        <v>150</v>
      </c>
      <c r="R40" s="40">
        <f t="shared" si="0"/>
        <v>100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f t="shared" si="1"/>
        <v>4</v>
      </c>
      <c r="AA40" s="37" t="s">
        <v>82</v>
      </c>
      <c r="AB40" s="63"/>
    </row>
    <row r="41" spans="1:28" s="44" customFormat="1" ht="41.25" customHeight="1" x14ac:dyDescent="0.25">
      <c r="A41" s="49" t="s">
        <v>60</v>
      </c>
      <c r="B41" s="49" t="s">
        <v>148</v>
      </c>
      <c r="C41" s="55" t="s">
        <v>61</v>
      </c>
      <c r="D41" s="37" t="s">
        <v>81</v>
      </c>
      <c r="E41" s="37" t="s">
        <v>81</v>
      </c>
      <c r="F41" s="37" t="s">
        <v>81</v>
      </c>
      <c r="G41" s="37" t="s">
        <v>81</v>
      </c>
      <c r="H41" s="37" t="s">
        <v>81</v>
      </c>
      <c r="I41" s="37" t="s">
        <v>81</v>
      </c>
      <c r="J41" s="37" t="s">
        <v>81</v>
      </c>
      <c r="K41" s="37" t="s">
        <v>81</v>
      </c>
      <c r="L41" s="37" t="s">
        <v>81</v>
      </c>
      <c r="M41" s="37" t="s">
        <v>81</v>
      </c>
      <c r="N41" s="37" t="s">
        <v>81</v>
      </c>
      <c r="O41" s="37" t="s">
        <v>81</v>
      </c>
      <c r="P41" s="37" t="s">
        <v>81</v>
      </c>
      <c r="Q41" s="37" t="s">
        <v>81</v>
      </c>
      <c r="R41" s="37" t="s">
        <v>81</v>
      </c>
      <c r="S41" s="37" t="s">
        <v>81</v>
      </c>
      <c r="T41" s="37" t="s">
        <v>81</v>
      </c>
      <c r="U41" s="37" t="s">
        <v>81</v>
      </c>
      <c r="V41" s="37" t="s">
        <v>81</v>
      </c>
      <c r="W41" s="37" t="s">
        <v>81</v>
      </c>
      <c r="X41" s="37" t="s">
        <v>81</v>
      </c>
      <c r="Y41" s="37" t="s">
        <v>81</v>
      </c>
      <c r="Z41" s="37" t="s">
        <v>81</v>
      </c>
      <c r="AA41" s="37" t="s">
        <v>81</v>
      </c>
      <c r="AB41" s="63"/>
    </row>
    <row r="42" spans="1:28" s="44" customFormat="1" ht="46.5" customHeight="1" x14ac:dyDescent="0.25">
      <c r="A42" s="49" t="s">
        <v>62</v>
      </c>
      <c r="B42" s="49" t="s">
        <v>148</v>
      </c>
      <c r="C42" s="55" t="s">
        <v>63</v>
      </c>
      <c r="D42" s="37">
        <v>100</v>
      </c>
      <c r="E42" s="37">
        <v>100</v>
      </c>
      <c r="F42" s="37">
        <v>100</v>
      </c>
      <c r="G42" s="37"/>
      <c r="H42" s="37"/>
      <c r="I42" s="37"/>
      <c r="J42" s="37"/>
      <c r="K42" s="37"/>
      <c r="L42" s="37"/>
      <c r="M42" s="37"/>
      <c r="N42" s="37">
        <v>1</v>
      </c>
      <c r="O42" s="40">
        <v>300</v>
      </c>
      <c r="P42" s="40">
        <v>300</v>
      </c>
      <c r="Q42" s="40">
        <v>300</v>
      </c>
      <c r="R42" s="40">
        <f t="shared" si="0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f t="shared" si="1"/>
        <v>4</v>
      </c>
      <c r="AA42" s="54" t="s">
        <v>82</v>
      </c>
      <c r="AB42" s="63"/>
    </row>
    <row r="43" spans="1:28" s="44" customFormat="1" ht="45.75" customHeight="1" x14ac:dyDescent="0.25">
      <c r="A43" s="49" t="s">
        <v>64</v>
      </c>
      <c r="B43" s="49" t="s">
        <v>148</v>
      </c>
      <c r="C43" s="55" t="s">
        <v>65</v>
      </c>
      <c r="D43" s="37">
        <v>100</v>
      </c>
      <c r="E43" s="37">
        <v>100</v>
      </c>
      <c r="F43" s="37">
        <v>100</v>
      </c>
      <c r="G43" s="37"/>
      <c r="H43" s="37"/>
      <c r="I43" s="37"/>
      <c r="J43" s="37"/>
      <c r="K43" s="37"/>
      <c r="L43" s="37"/>
      <c r="M43" s="37"/>
      <c r="N43" s="37">
        <v>1</v>
      </c>
      <c r="O43" s="40">
        <v>150</v>
      </c>
      <c r="P43" s="40">
        <v>150</v>
      </c>
      <c r="Q43" s="40">
        <v>150</v>
      </c>
      <c r="R43" s="40">
        <f t="shared" si="0"/>
        <v>100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f t="shared" si="1"/>
        <v>4</v>
      </c>
      <c r="AA43" s="54" t="s">
        <v>82</v>
      </c>
      <c r="AB43" s="63"/>
    </row>
    <row r="44" spans="1:28" s="44" customFormat="1" ht="42" customHeight="1" x14ac:dyDescent="0.25">
      <c r="A44" s="49" t="s">
        <v>66</v>
      </c>
      <c r="B44" s="49" t="s">
        <v>148</v>
      </c>
      <c r="C44" s="55" t="s">
        <v>67</v>
      </c>
      <c r="D44" s="37">
        <v>100</v>
      </c>
      <c r="E44" s="37">
        <v>100</v>
      </c>
      <c r="F44" s="37">
        <v>100</v>
      </c>
      <c r="G44" s="37"/>
      <c r="H44" s="37"/>
      <c r="I44" s="37"/>
      <c r="J44" s="37"/>
      <c r="K44" s="37"/>
      <c r="L44" s="37"/>
      <c r="M44" s="37"/>
      <c r="N44" s="37">
        <v>1</v>
      </c>
      <c r="O44" s="40">
        <v>450</v>
      </c>
      <c r="P44" s="40">
        <v>450</v>
      </c>
      <c r="Q44" s="40">
        <v>450</v>
      </c>
      <c r="R44" s="40">
        <f t="shared" si="0"/>
        <v>100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f t="shared" si="1"/>
        <v>4</v>
      </c>
      <c r="AA44" s="59" t="s">
        <v>82</v>
      </c>
      <c r="AB44" s="63"/>
    </row>
    <row r="45" spans="1:28" s="44" customFormat="1" ht="39" customHeight="1" x14ac:dyDescent="0.25">
      <c r="A45" s="49" t="s">
        <v>68</v>
      </c>
      <c r="B45" s="49" t="s">
        <v>148</v>
      </c>
      <c r="C45" s="55" t="s">
        <v>69</v>
      </c>
      <c r="D45" s="37">
        <v>100</v>
      </c>
      <c r="E45" s="37">
        <v>100</v>
      </c>
      <c r="F45" s="37">
        <v>100</v>
      </c>
      <c r="G45" s="37"/>
      <c r="H45" s="37"/>
      <c r="I45" s="37"/>
      <c r="J45" s="37"/>
      <c r="K45" s="37"/>
      <c r="L45" s="37"/>
      <c r="M45" s="37"/>
      <c r="N45" s="37">
        <v>1</v>
      </c>
      <c r="O45" s="62">
        <v>150</v>
      </c>
      <c r="P45" s="62">
        <v>150</v>
      </c>
      <c r="Q45" s="62">
        <v>150</v>
      </c>
      <c r="R45" s="40">
        <f t="shared" si="0"/>
        <v>100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f t="shared" si="1"/>
        <v>4</v>
      </c>
      <c r="AA45" s="59" t="s">
        <v>82</v>
      </c>
      <c r="AB45" s="63"/>
    </row>
    <row r="46" spans="1:28" s="44" customFormat="1" ht="39.75" customHeight="1" x14ac:dyDescent="0.25">
      <c r="A46" s="49" t="s">
        <v>70</v>
      </c>
      <c r="B46" s="49" t="s">
        <v>148</v>
      </c>
      <c r="C46" s="55" t="s">
        <v>71</v>
      </c>
      <c r="D46" s="37">
        <v>100</v>
      </c>
      <c r="E46" s="37">
        <v>100</v>
      </c>
      <c r="F46" s="37">
        <v>100</v>
      </c>
      <c r="G46" s="37"/>
      <c r="H46" s="37"/>
      <c r="I46" s="37"/>
      <c r="J46" s="37"/>
      <c r="K46" s="37"/>
      <c r="L46" s="37"/>
      <c r="M46" s="37"/>
      <c r="N46" s="37">
        <v>1</v>
      </c>
      <c r="O46" s="40">
        <v>2400</v>
      </c>
      <c r="P46" s="40">
        <v>2400</v>
      </c>
      <c r="Q46" s="40">
        <v>2400</v>
      </c>
      <c r="R46" s="40">
        <f t="shared" si="0"/>
        <v>100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f t="shared" si="1"/>
        <v>4</v>
      </c>
      <c r="AA46" s="54" t="s">
        <v>82</v>
      </c>
      <c r="AB46" s="63"/>
    </row>
    <row r="47" spans="1:28" x14ac:dyDescent="0.25">
      <c r="Q47" s="23"/>
    </row>
    <row r="48" spans="1:28" ht="40.5" customHeight="1" x14ac:dyDescent="0.25">
      <c r="C48" s="15" t="s">
        <v>158</v>
      </c>
      <c r="D48" s="1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4"/>
      <c r="Q48" s="14"/>
      <c r="R48" s="14"/>
      <c r="S48" s="14"/>
      <c r="T48" s="14"/>
    </row>
    <row r="49" spans="3:20" ht="15.75" x14ac:dyDescent="0.25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8"/>
      <c r="P49" s="18"/>
      <c r="Q49" s="66"/>
      <c r="R49" s="18"/>
      <c r="S49" s="18"/>
      <c r="T49" s="18"/>
    </row>
    <row r="50" spans="3:20" ht="18.75" x14ac:dyDescent="0.25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3:20" ht="23.25" customHeight="1" x14ac:dyDescent="0.25">
      <c r="C51" s="79" t="s">
        <v>95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spans="3:20" ht="15.75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</sheetData>
  <mergeCells count="46">
    <mergeCell ref="D9:F9"/>
    <mergeCell ref="G9:I9"/>
    <mergeCell ref="J9:L9"/>
    <mergeCell ref="S10:S12"/>
    <mergeCell ref="A1:AA1"/>
    <mergeCell ref="A2:AA2"/>
    <mergeCell ref="A3:AA3"/>
    <mergeCell ref="A4:AA4"/>
    <mergeCell ref="A5:AA5"/>
    <mergeCell ref="A6:A12"/>
    <mergeCell ref="B6:B12"/>
    <mergeCell ref="C6:C12"/>
    <mergeCell ref="D6:Y6"/>
    <mergeCell ref="Z6:Z12"/>
    <mergeCell ref="U10:U12"/>
    <mergeCell ref="V10:V12"/>
    <mergeCell ref="AB9:AB10"/>
    <mergeCell ref="D10:F10"/>
    <mergeCell ref="G10:I10"/>
    <mergeCell ref="J10:L10"/>
    <mergeCell ref="M10:M12"/>
    <mergeCell ref="N10:N12"/>
    <mergeCell ref="O10:O12"/>
    <mergeCell ref="P10:P12"/>
    <mergeCell ref="Q10:Q12"/>
    <mergeCell ref="R10:R12"/>
    <mergeCell ref="AA6:AA12"/>
    <mergeCell ref="D7:L8"/>
    <mergeCell ref="M7:N9"/>
    <mergeCell ref="O7:S9"/>
    <mergeCell ref="T7:V9"/>
    <mergeCell ref="W7:Y9"/>
    <mergeCell ref="W10:W12"/>
    <mergeCell ref="X10:X12"/>
    <mergeCell ref="Y10:Y12"/>
    <mergeCell ref="J11:J12"/>
    <mergeCell ref="K11:K12"/>
    <mergeCell ref="L11:L12"/>
    <mergeCell ref="C51:T51"/>
    <mergeCell ref="D11:D12"/>
    <mergeCell ref="E11:E12"/>
    <mergeCell ref="F11:F12"/>
    <mergeCell ref="G11:G12"/>
    <mergeCell ref="H11:H12"/>
    <mergeCell ref="I11:I12"/>
    <mergeCell ref="T10:T12"/>
  </mergeCells>
  <pageMargins left="0.7" right="0.7" top="0.75" bottom="0.75" header="0.3" footer="0.3"/>
  <pageSetup paperSize="9" scale="2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60"/>
  <sheetViews>
    <sheetView tabSelected="1" view="pageBreakPreview" topLeftCell="A7" zoomScale="80" zoomScaleNormal="100" zoomScaleSheetLayoutView="80" workbookViewId="0">
      <pane xSplit="3" ySplit="7" topLeftCell="J35" activePane="bottomRight" state="frozen"/>
      <selection activeCell="A7" sqref="A7"/>
      <selection pane="topRight" activeCell="D7" sqref="D7"/>
      <selection pane="bottomLeft" activeCell="A14" sqref="A14"/>
      <selection pane="bottomRight" activeCell="Q44" sqref="Q44"/>
    </sheetView>
  </sheetViews>
  <sheetFormatPr defaultRowHeight="15" x14ac:dyDescent="0.25"/>
  <cols>
    <col min="1" max="1" width="10.28515625" customWidth="1"/>
    <col min="2" max="2" width="25" customWidth="1"/>
    <col min="3" max="3" width="45.28515625" customWidth="1"/>
    <col min="4" max="4" width="20.7109375" customWidth="1"/>
    <col min="5" max="5" width="19.7109375" customWidth="1"/>
    <col min="6" max="6" width="14.28515625" customWidth="1"/>
    <col min="7" max="7" width="18.28515625" customWidth="1"/>
    <col min="8" max="8" width="17.140625" customWidth="1"/>
    <col min="9" max="9" width="17.85546875" customWidth="1"/>
    <col min="10" max="10" width="15.42578125" customWidth="1"/>
    <col min="11" max="11" width="19.140625" customWidth="1"/>
    <col min="12" max="12" width="15" customWidth="1"/>
    <col min="13" max="13" width="19.7109375" customWidth="1"/>
    <col min="14" max="14" width="23.7109375" customWidth="1"/>
    <col min="15" max="16" width="15.7109375" customWidth="1"/>
    <col min="17" max="17" width="17.42578125" customWidth="1"/>
    <col min="18" max="18" width="11.5703125" customWidth="1"/>
    <col min="19" max="19" width="11.42578125" customWidth="1"/>
    <col min="20" max="20" width="10" customWidth="1"/>
    <col min="21" max="21" width="8.5703125" customWidth="1"/>
    <col min="22" max="22" width="7.42578125" customWidth="1"/>
    <col min="23" max="23" width="11.7109375" customWidth="1"/>
    <col min="24" max="24" width="16.28515625" customWidth="1"/>
    <col min="25" max="25" width="6.7109375" customWidth="1"/>
    <col min="26" max="26" width="13.7109375" customWidth="1"/>
    <col min="27" max="27" width="17.28515625" customWidth="1"/>
  </cols>
  <sheetData>
    <row r="1" spans="1:28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8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28" ht="51.75" customHeight="1" x14ac:dyDescent="0.3">
      <c r="A3" s="109" t="s">
        <v>92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8" ht="18.75" x14ac:dyDescent="0.3">
      <c r="A4" s="107" t="s">
        <v>157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8" ht="111.75" customHeight="1" x14ac:dyDescent="0.25">
      <c r="A5" s="108" t="s">
        <v>133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8" ht="15.75" x14ac:dyDescent="0.25">
      <c r="A6" s="78" t="s">
        <v>3</v>
      </c>
      <c r="B6" s="76" t="s">
        <v>145</v>
      </c>
      <c r="C6" s="78" t="s">
        <v>8</v>
      </c>
      <c r="D6" s="85" t="s">
        <v>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7"/>
      <c r="Z6" s="78" t="s">
        <v>0</v>
      </c>
      <c r="AA6" s="78" t="s">
        <v>106</v>
      </c>
      <c r="AB6" s="3"/>
    </row>
    <row r="7" spans="1:28" ht="19.5" customHeight="1" x14ac:dyDescent="0.25">
      <c r="A7" s="78"/>
      <c r="B7" s="80"/>
      <c r="C7" s="78"/>
      <c r="D7" s="78" t="s">
        <v>22</v>
      </c>
      <c r="E7" s="78"/>
      <c r="F7" s="78"/>
      <c r="G7" s="78"/>
      <c r="H7" s="78"/>
      <c r="I7" s="78"/>
      <c r="J7" s="78"/>
      <c r="K7" s="78"/>
      <c r="L7" s="78"/>
      <c r="M7" s="78" t="s">
        <v>19</v>
      </c>
      <c r="N7" s="78"/>
      <c r="O7" s="94" t="s">
        <v>13</v>
      </c>
      <c r="P7" s="95"/>
      <c r="Q7" s="95"/>
      <c r="R7" s="95"/>
      <c r="S7" s="91"/>
      <c r="T7" s="94" t="s">
        <v>4</v>
      </c>
      <c r="U7" s="95"/>
      <c r="V7" s="91"/>
      <c r="W7" s="94" t="s">
        <v>2</v>
      </c>
      <c r="X7" s="95"/>
      <c r="Y7" s="91"/>
      <c r="Z7" s="78"/>
      <c r="AA7" s="78"/>
      <c r="AB7" s="3"/>
    </row>
    <row r="8" spans="1:28" x14ac:dyDescent="0.25">
      <c r="A8" s="78"/>
      <c r="B8" s="8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6"/>
      <c r="P8" s="97"/>
      <c r="Q8" s="97"/>
      <c r="R8" s="97"/>
      <c r="S8" s="92"/>
      <c r="T8" s="96"/>
      <c r="U8" s="97"/>
      <c r="V8" s="92"/>
      <c r="W8" s="96"/>
      <c r="X8" s="97"/>
      <c r="Y8" s="92"/>
      <c r="Z8" s="78"/>
      <c r="AA8" s="78"/>
      <c r="AB8" s="3"/>
    </row>
    <row r="9" spans="1:28" ht="241.9" customHeight="1" x14ac:dyDescent="0.25">
      <c r="A9" s="78"/>
      <c r="B9" s="80"/>
      <c r="C9" s="78"/>
      <c r="D9" s="129" t="s">
        <v>78</v>
      </c>
      <c r="E9" s="129"/>
      <c r="F9" s="129"/>
      <c r="G9" s="129" t="s">
        <v>79</v>
      </c>
      <c r="H9" s="129"/>
      <c r="I9" s="129"/>
      <c r="J9" s="129" t="s">
        <v>74</v>
      </c>
      <c r="K9" s="129"/>
      <c r="L9" s="129"/>
      <c r="M9" s="78"/>
      <c r="N9" s="78"/>
      <c r="O9" s="96"/>
      <c r="P9" s="97"/>
      <c r="Q9" s="97"/>
      <c r="R9" s="97"/>
      <c r="S9" s="92"/>
      <c r="T9" s="96"/>
      <c r="U9" s="97"/>
      <c r="V9" s="92"/>
      <c r="W9" s="96"/>
      <c r="X9" s="97"/>
      <c r="Y9" s="92"/>
      <c r="Z9" s="78"/>
      <c r="AA9" s="78"/>
      <c r="AB9" s="84"/>
    </row>
    <row r="10" spans="1:28" ht="32.25" customHeight="1" x14ac:dyDescent="0.25">
      <c r="A10" s="78"/>
      <c r="B10" s="80"/>
      <c r="C10" s="78"/>
      <c r="D10" s="85" t="s">
        <v>85</v>
      </c>
      <c r="E10" s="86"/>
      <c r="F10" s="87"/>
      <c r="G10" s="116" t="s">
        <v>85</v>
      </c>
      <c r="H10" s="116"/>
      <c r="I10" s="116"/>
      <c r="J10" s="116" t="s">
        <v>85</v>
      </c>
      <c r="K10" s="116"/>
      <c r="L10" s="116"/>
      <c r="M10" s="78" t="s">
        <v>7</v>
      </c>
      <c r="N10" s="78" t="s">
        <v>5</v>
      </c>
      <c r="O10" s="78" t="s">
        <v>24</v>
      </c>
      <c r="P10" s="76" t="s">
        <v>146</v>
      </c>
      <c r="Q10" s="114" t="s">
        <v>14</v>
      </c>
      <c r="R10" s="78" t="s">
        <v>1</v>
      </c>
      <c r="S10" s="78" t="s">
        <v>5</v>
      </c>
      <c r="T10" s="78" t="s">
        <v>86</v>
      </c>
      <c r="U10" s="78" t="s">
        <v>87</v>
      </c>
      <c r="V10" s="78" t="s">
        <v>5</v>
      </c>
      <c r="W10" s="78" t="s">
        <v>88</v>
      </c>
      <c r="X10" s="78" t="s">
        <v>89</v>
      </c>
      <c r="Y10" s="78" t="s">
        <v>5</v>
      </c>
      <c r="Z10" s="78"/>
      <c r="AA10" s="78"/>
      <c r="AB10" s="84"/>
    </row>
    <row r="11" spans="1:28" ht="27.75" customHeight="1" x14ac:dyDescent="0.25">
      <c r="A11" s="78"/>
      <c r="B11" s="80"/>
      <c r="C11" s="78"/>
      <c r="D11" s="78" t="s">
        <v>11</v>
      </c>
      <c r="E11" s="78" t="s">
        <v>12</v>
      </c>
      <c r="F11" s="78" t="s">
        <v>1</v>
      </c>
      <c r="G11" s="78" t="s">
        <v>11</v>
      </c>
      <c r="H11" s="78" t="s">
        <v>12</v>
      </c>
      <c r="I11" s="78" t="s">
        <v>1</v>
      </c>
      <c r="J11" s="78" t="s">
        <v>11</v>
      </c>
      <c r="K11" s="78" t="s">
        <v>12</v>
      </c>
      <c r="L11" s="78" t="s">
        <v>1</v>
      </c>
      <c r="M11" s="78"/>
      <c r="N11" s="78"/>
      <c r="O11" s="78"/>
      <c r="P11" s="80"/>
      <c r="Q11" s="114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3"/>
    </row>
    <row r="12" spans="1:28" x14ac:dyDescent="0.25">
      <c r="A12" s="78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7"/>
      <c r="Q12" s="11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3"/>
    </row>
    <row r="13" spans="1:28" ht="15.6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  <c r="Z13" s="4">
        <v>26</v>
      </c>
      <c r="AA13" s="4">
        <v>27</v>
      </c>
    </row>
    <row r="14" spans="1:28" s="44" customFormat="1" ht="34.5" customHeight="1" x14ac:dyDescent="0.25">
      <c r="A14" s="37" t="s">
        <v>6</v>
      </c>
      <c r="B14" s="70" t="s">
        <v>150</v>
      </c>
      <c r="C14" s="38" t="s">
        <v>110</v>
      </c>
      <c r="D14" s="37">
        <v>100</v>
      </c>
      <c r="E14" s="37">
        <v>100</v>
      </c>
      <c r="F14" s="37">
        <f>E14/D14*100</f>
        <v>100</v>
      </c>
      <c r="G14" s="37">
        <v>100</v>
      </c>
      <c r="H14" s="37">
        <v>101.2</v>
      </c>
      <c r="I14" s="37">
        <f>H14/G14*100</f>
        <v>101.2</v>
      </c>
      <c r="J14" s="37" t="s">
        <v>81</v>
      </c>
      <c r="K14" s="37" t="s">
        <v>81</v>
      </c>
      <c r="L14" s="37">
        <f>(E14+H14)/2</f>
        <v>100.6</v>
      </c>
      <c r="M14" s="54"/>
      <c r="N14" s="37">
        <v>1</v>
      </c>
      <c r="O14" s="43">
        <v>259375.45</v>
      </c>
      <c r="P14" s="43">
        <v>259375.45</v>
      </c>
      <c r="Q14" s="43">
        <v>258905.77</v>
      </c>
      <c r="R14" s="40">
        <f>Q14/O14*100</f>
        <v>99.818918868381715</v>
      </c>
      <c r="S14" s="37">
        <v>1</v>
      </c>
      <c r="T14" s="37">
        <v>1</v>
      </c>
      <c r="U14" s="37" t="s">
        <v>81</v>
      </c>
      <c r="V14" s="37">
        <v>1</v>
      </c>
      <c r="W14" s="37">
        <v>1</v>
      </c>
      <c r="X14" s="37" t="s">
        <v>81</v>
      </c>
      <c r="Y14" s="37">
        <v>1</v>
      </c>
      <c r="Z14" s="37">
        <v>4</v>
      </c>
      <c r="AA14" s="37" t="s">
        <v>82</v>
      </c>
    </row>
    <row r="15" spans="1:28" s="44" customFormat="1" ht="31.5" x14ac:dyDescent="0.25">
      <c r="A15" s="37" t="s">
        <v>20</v>
      </c>
      <c r="B15" s="42" t="s">
        <v>150</v>
      </c>
      <c r="C15" s="38" t="s">
        <v>111</v>
      </c>
      <c r="D15" s="37">
        <v>100</v>
      </c>
      <c r="E15" s="37">
        <v>100</v>
      </c>
      <c r="F15" s="37">
        <f t="shared" ref="F15:F46" si="0">E15/D15*100</f>
        <v>100</v>
      </c>
      <c r="G15" s="37">
        <v>100</v>
      </c>
      <c r="H15" s="37">
        <v>100.26</v>
      </c>
      <c r="I15" s="37">
        <f t="shared" ref="I15:I46" si="1">H15/G15*100</f>
        <v>100.26000000000002</v>
      </c>
      <c r="J15" s="37" t="s">
        <v>81</v>
      </c>
      <c r="K15" s="37" t="s">
        <v>81</v>
      </c>
      <c r="L15" s="40">
        <f t="shared" ref="L15:L46" si="2">(E15+H15)/2</f>
        <v>100.13</v>
      </c>
      <c r="M15" s="54"/>
      <c r="N15" s="37">
        <v>1</v>
      </c>
      <c r="O15" s="43">
        <v>187171.29</v>
      </c>
      <c r="P15" s="43">
        <v>187171.29</v>
      </c>
      <c r="Q15" s="43">
        <v>187171.29</v>
      </c>
      <c r="R15" s="40">
        <f t="shared" ref="R15:R46" si="3">Q15/O15*100</f>
        <v>100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8" s="45" customFormat="1" ht="31.5" x14ac:dyDescent="0.25">
      <c r="A16" s="37" t="s">
        <v>21</v>
      </c>
      <c r="B16" s="42" t="s">
        <v>150</v>
      </c>
      <c r="C16" s="38" t="s">
        <v>112</v>
      </c>
      <c r="D16" s="37">
        <v>100</v>
      </c>
      <c r="E16" s="37">
        <v>100</v>
      </c>
      <c r="F16" s="37">
        <f t="shared" si="0"/>
        <v>100</v>
      </c>
      <c r="G16" s="37">
        <v>100</v>
      </c>
      <c r="H16" s="37">
        <v>100</v>
      </c>
      <c r="I16" s="37">
        <f t="shared" si="1"/>
        <v>100</v>
      </c>
      <c r="J16" s="37" t="s">
        <v>81</v>
      </c>
      <c r="K16" s="37" t="s">
        <v>81</v>
      </c>
      <c r="L16" s="37">
        <f t="shared" si="2"/>
        <v>100</v>
      </c>
      <c r="M16" s="54"/>
      <c r="N16" s="37">
        <v>1</v>
      </c>
      <c r="O16" s="43">
        <v>239611.53</v>
      </c>
      <c r="P16" s="43">
        <v>239611.53</v>
      </c>
      <c r="Q16" s="43">
        <v>239496.4</v>
      </c>
      <c r="R16" s="40">
        <f t="shared" si="3"/>
        <v>99.951951393991763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4</v>
      </c>
      <c r="AA16" s="37" t="s">
        <v>82</v>
      </c>
    </row>
    <row r="17" spans="1:27" s="45" customFormat="1" ht="31.5" x14ac:dyDescent="0.25">
      <c r="A17" s="37" t="s">
        <v>25</v>
      </c>
      <c r="B17" s="42" t="s">
        <v>150</v>
      </c>
      <c r="C17" s="38" t="s">
        <v>113</v>
      </c>
      <c r="D17" s="37">
        <v>100</v>
      </c>
      <c r="E17" s="37">
        <v>100</v>
      </c>
      <c r="F17" s="37">
        <f t="shared" si="0"/>
        <v>100</v>
      </c>
      <c r="G17" s="37">
        <v>100</v>
      </c>
      <c r="H17" s="37">
        <v>100</v>
      </c>
      <c r="I17" s="37">
        <f t="shared" si="1"/>
        <v>100</v>
      </c>
      <c r="J17" s="37" t="s">
        <v>81</v>
      </c>
      <c r="K17" s="37" t="s">
        <v>81</v>
      </c>
      <c r="L17" s="37">
        <f t="shared" si="2"/>
        <v>100</v>
      </c>
      <c r="M17" s="54"/>
      <c r="N17" s="37">
        <v>1</v>
      </c>
      <c r="O17" s="43">
        <v>216782.45</v>
      </c>
      <c r="P17" s="43">
        <v>216782.45</v>
      </c>
      <c r="Q17" s="43">
        <v>216782.23</v>
      </c>
      <c r="R17" s="40">
        <f t="shared" si="3"/>
        <v>99.99989851577007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27" s="58" customFormat="1" ht="31.5" x14ac:dyDescent="0.25">
      <c r="A18" s="54" t="s">
        <v>26</v>
      </c>
      <c r="B18" s="59" t="s">
        <v>150</v>
      </c>
      <c r="C18" s="55" t="s">
        <v>114</v>
      </c>
      <c r="D18" s="54">
        <v>100</v>
      </c>
      <c r="E18" s="54">
        <v>100.6</v>
      </c>
      <c r="F18" s="54">
        <f t="shared" si="0"/>
        <v>100.6</v>
      </c>
      <c r="G18" s="54">
        <v>100</v>
      </c>
      <c r="H18" s="54">
        <v>98.9</v>
      </c>
      <c r="I18" s="54">
        <f t="shared" si="1"/>
        <v>98.9</v>
      </c>
      <c r="J18" s="54" t="s">
        <v>81</v>
      </c>
      <c r="K18" s="54" t="s">
        <v>81</v>
      </c>
      <c r="L18" s="54">
        <f>(E18+H18)/2</f>
        <v>99.75</v>
      </c>
      <c r="M18" s="54"/>
      <c r="N18" s="54">
        <v>1</v>
      </c>
      <c r="O18" s="67">
        <v>745481.74820000003</v>
      </c>
      <c r="P18" s="67">
        <v>745481.74820000003</v>
      </c>
      <c r="Q18" s="67">
        <v>743987.91002999991</v>
      </c>
      <c r="R18" s="56">
        <f t="shared" si="3"/>
        <v>99.799614387125231</v>
      </c>
      <c r="S18" s="54">
        <v>1</v>
      </c>
      <c r="T18" s="54">
        <v>1</v>
      </c>
      <c r="U18" s="54" t="s">
        <v>81</v>
      </c>
      <c r="V18" s="54">
        <v>1</v>
      </c>
      <c r="W18" s="54">
        <v>1</v>
      </c>
      <c r="X18" s="54" t="s">
        <v>81</v>
      </c>
      <c r="Y18" s="54">
        <v>1</v>
      </c>
      <c r="Z18" s="54">
        <v>4</v>
      </c>
      <c r="AA18" s="54" t="s">
        <v>82</v>
      </c>
    </row>
    <row r="19" spans="1:27" s="45" customFormat="1" ht="31.5" x14ac:dyDescent="0.25">
      <c r="A19" s="37" t="s">
        <v>27</v>
      </c>
      <c r="B19" s="42" t="s">
        <v>150</v>
      </c>
      <c r="C19" s="38" t="s">
        <v>115</v>
      </c>
      <c r="D19" s="37">
        <v>100</v>
      </c>
      <c r="E19" s="37">
        <v>100.1</v>
      </c>
      <c r="F19" s="37">
        <f t="shared" si="0"/>
        <v>100.1</v>
      </c>
      <c r="G19" s="37">
        <v>100</v>
      </c>
      <c r="H19" s="37">
        <v>99.9</v>
      </c>
      <c r="I19" s="37">
        <f t="shared" si="1"/>
        <v>99.9</v>
      </c>
      <c r="J19" s="37" t="s">
        <v>81</v>
      </c>
      <c r="K19" s="37" t="s">
        <v>81</v>
      </c>
      <c r="L19" s="37">
        <f t="shared" si="2"/>
        <v>100</v>
      </c>
      <c r="M19" s="54"/>
      <c r="N19" s="37">
        <v>1</v>
      </c>
      <c r="O19" s="43">
        <v>223727.94</v>
      </c>
      <c r="P19" s="43">
        <v>223727.94</v>
      </c>
      <c r="Q19" s="43">
        <v>223694.99</v>
      </c>
      <c r="R19" s="40">
        <f t="shared" si="3"/>
        <v>99.985272290979836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42" t="s">
        <v>84</v>
      </c>
    </row>
    <row r="20" spans="1:27" s="44" customFormat="1" ht="31.5" x14ac:dyDescent="0.25">
      <c r="A20" s="37" t="s">
        <v>28</v>
      </c>
      <c r="B20" s="42" t="s">
        <v>150</v>
      </c>
      <c r="C20" s="38" t="s">
        <v>116</v>
      </c>
      <c r="D20" s="37">
        <v>100</v>
      </c>
      <c r="E20" s="37">
        <v>100.3</v>
      </c>
      <c r="F20" s="37">
        <f t="shared" si="0"/>
        <v>100.29999999999998</v>
      </c>
      <c r="G20" s="37">
        <v>100</v>
      </c>
      <c r="H20" s="37">
        <v>100</v>
      </c>
      <c r="I20" s="37">
        <f t="shared" si="1"/>
        <v>100</v>
      </c>
      <c r="J20" s="37" t="s">
        <v>81</v>
      </c>
      <c r="K20" s="37" t="s">
        <v>81</v>
      </c>
      <c r="L20" s="37">
        <f t="shared" si="2"/>
        <v>100.15</v>
      </c>
      <c r="M20" s="54"/>
      <c r="N20" s="37">
        <v>1</v>
      </c>
      <c r="O20" s="43">
        <v>474339.29</v>
      </c>
      <c r="P20" s="43">
        <v>474339.29</v>
      </c>
      <c r="Q20" s="43">
        <v>474235.33</v>
      </c>
      <c r="R20" s="40">
        <f t="shared" si="3"/>
        <v>99.978083198631936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42" t="s">
        <v>84</v>
      </c>
    </row>
    <row r="21" spans="1:27" s="44" customFormat="1" ht="30.75" customHeight="1" x14ac:dyDescent="0.25">
      <c r="A21" s="37" t="s">
        <v>29</v>
      </c>
      <c r="B21" s="42" t="s">
        <v>150</v>
      </c>
      <c r="C21" s="38" t="s">
        <v>117</v>
      </c>
      <c r="D21" s="37">
        <v>100</v>
      </c>
      <c r="E21" s="37">
        <v>100</v>
      </c>
      <c r="F21" s="37">
        <f t="shared" si="0"/>
        <v>100</v>
      </c>
      <c r="G21" s="37">
        <v>100</v>
      </c>
      <c r="H21" s="37">
        <v>99.8</v>
      </c>
      <c r="I21" s="37">
        <f t="shared" si="1"/>
        <v>99.8</v>
      </c>
      <c r="J21" s="37" t="s">
        <v>81</v>
      </c>
      <c r="K21" s="37" t="s">
        <v>81</v>
      </c>
      <c r="L21" s="37">
        <f t="shared" si="2"/>
        <v>99.9</v>
      </c>
      <c r="M21" s="54"/>
      <c r="N21" s="37">
        <v>1</v>
      </c>
      <c r="O21" s="43">
        <v>231199.66</v>
      </c>
      <c r="P21" s="43">
        <v>231199.66</v>
      </c>
      <c r="Q21" s="43">
        <v>231190.74</v>
      </c>
      <c r="R21" s="40">
        <f>Q21/O21*100</f>
        <v>99.996141862838371</v>
      </c>
      <c r="S21" s="37">
        <v>1</v>
      </c>
      <c r="T21" s="37">
        <v>1</v>
      </c>
      <c r="U21" s="37" t="s">
        <v>81</v>
      </c>
      <c r="V21" s="37">
        <v>1</v>
      </c>
      <c r="W21" s="37">
        <v>1</v>
      </c>
      <c r="X21" s="37" t="s">
        <v>81</v>
      </c>
      <c r="Y21" s="37">
        <v>1</v>
      </c>
      <c r="Z21" s="37">
        <v>4</v>
      </c>
      <c r="AA21" s="37" t="s">
        <v>82</v>
      </c>
    </row>
    <row r="22" spans="1:27" s="44" customFormat="1" ht="31.5" customHeight="1" x14ac:dyDescent="0.25">
      <c r="A22" s="37" t="s">
        <v>30</v>
      </c>
      <c r="B22" s="42" t="s">
        <v>150</v>
      </c>
      <c r="C22" s="38" t="s">
        <v>118</v>
      </c>
      <c r="D22" s="37">
        <v>100</v>
      </c>
      <c r="E22" s="37">
        <v>99.83</v>
      </c>
      <c r="F22" s="37">
        <f t="shared" si="0"/>
        <v>99.83</v>
      </c>
      <c r="G22" s="37">
        <v>100</v>
      </c>
      <c r="H22" s="37">
        <v>100.15</v>
      </c>
      <c r="I22" s="37">
        <f t="shared" si="1"/>
        <v>100.15</v>
      </c>
      <c r="J22" s="37" t="s">
        <v>81</v>
      </c>
      <c r="K22" s="37" t="s">
        <v>81</v>
      </c>
      <c r="L22" s="37">
        <f t="shared" si="2"/>
        <v>99.990000000000009</v>
      </c>
      <c r="M22" s="54"/>
      <c r="N22" s="37">
        <v>1</v>
      </c>
      <c r="O22" s="43">
        <v>410481.97</v>
      </c>
      <c r="P22" s="43">
        <v>410481.97</v>
      </c>
      <c r="Q22" s="43">
        <v>410449.74</v>
      </c>
      <c r="R22" s="40">
        <f t="shared" si="3"/>
        <v>99.992148254404455</v>
      </c>
      <c r="S22" s="37">
        <v>1</v>
      </c>
      <c r="T22" s="37">
        <v>1</v>
      </c>
      <c r="U22" s="37" t="s">
        <v>81</v>
      </c>
      <c r="V22" s="37">
        <v>1</v>
      </c>
      <c r="W22" s="37">
        <v>1</v>
      </c>
      <c r="X22" s="37" t="s">
        <v>81</v>
      </c>
      <c r="Y22" s="37">
        <v>1</v>
      </c>
      <c r="Z22" s="37">
        <v>4</v>
      </c>
      <c r="AA22" s="37" t="s">
        <v>82</v>
      </c>
    </row>
    <row r="23" spans="1:27" s="44" customFormat="1" ht="31.5" x14ac:dyDescent="0.25">
      <c r="A23" s="37" t="s">
        <v>31</v>
      </c>
      <c r="B23" s="42" t="s">
        <v>150</v>
      </c>
      <c r="C23" s="38" t="s">
        <v>119</v>
      </c>
      <c r="D23" s="37">
        <v>100</v>
      </c>
      <c r="E23" s="37">
        <v>100</v>
      </c>
      <c r="F23" s="37">
        <f t="shared" si="0"/>
        <v>100</v>
      </c>
      <c r="G23" s="37">
        <v>100</v>
      </c>
      <c r="H23" s="37">
        <v>100</v>
      </c>
      <c r="I23" s="37">
        <f t="shared" si="1"/>
        <v>100</v>
      </c>
      <c r="J23" s="37" t="s">
        <v>81</v>
      </c>
      <c r="K23" s="37" t="s">
        <v>81</v>
      </c>
      <c r="L23" s="37">
        <f t="shared" si="2"/>
        <v>100</v>
      </c>
      <c r="M23" s="54"/>
      <c r="N23" s="37">
        <v>1</v>
      </c>
      <c r="O23" s="43">
        <v>301545.93</v>
      </c>
      <c r="P23" s="43">
        <v>301545.93</v>
      </c>
      <c r="Q23" s="43">
        <v>301545.93</v>
      </c>
      <c r="R23" s="40">
        <f t="shared" si="3"/>
        <v>100</v>
      </c>
      <c r="S23" s="37">
        <v>1</v>
      </c>
      <c r="T23" s="37">
        <v>1</v>
      </c>
      <c r="U23" s="37" t="s">
        <v>81</v>
      </c>
      <c r="V23" s="37">
        <v>1</v>
      </c>
      <c r="W23" s="37">
        <v>1</v>
      </c>
      <c r="X23" s="37" t="s">
        <v>81</v>
      </c>
      <c r="Y23" s="37">
        <v>1</v>
      </c>
      <c r="Z23" s="37">
        <v>4</v>
      </c>
      <c r="AA23" s="37" t="s">
        <v>82</v>
      </c>
    </row>
    <row r="24" spans="1:27" s="44" customFormat="1" ht="38.25" customHeight="1" x14ac:dyDescent="0.25">
      <c r="A24" s="37" t="s">
        <v>32</v>
      </c>
      <c r="B24" s="42" t="s">
        <v>150</v>
      </c>
      <c r="C24" s="38" t="s">
        <v>120</v>
      </c>
      <c r="D24" s="37">
        <v>100</v>
      </c>
      <c r="E24" s="37">
        <v>100.5</v>
      </c>
      <c r="F24" s="37">
        <f t="shared" si="0"/>
        <v>100.49999999999999</v>
      </c>
      <c r="G24" s="37">
        <v>100</v>
      </c>
      <c r="H24" s="37">
        <v>99.7</v>
      </c>
      <c r="I24" s="37">
        <f t="shared" si="1"/>
        <v>99.7</v>
      </c>
      <c r="J24" s="37" t="s">
        <v>81</v>
      </c>
      <c r="K24" s="37" t="s">
        <v>81</v>
      </c>
      <c r="L24" s="37">
        <f t="shared" si="2"/>
        <v>100.1</v>
      </c>
      <c r="M24" s="54"/>
      <c r="N24" s="37">
        <v>1</v>
      </c>
      <c r="O24" s="43">
        <v>190974.16</v>
      </c>
      <c r="P24" s="43">
        <v>190974.16</v>
      </c>
      <c r="Q24" s="43">
        <v>190227.51</v>
      </c>
      <c r="R24" s="40">
        <f t="shared" si="3"/>
        <v>99.60903087621908</v>
      </c>
      <c r="S24" s="37">
        <v>1</v>
      </c>
      <c r="T24" s="37">
        <v>1</v>
      </c>
      <c r="U24" s="37" t="s">
        <v>81</v>
      </c>
      <c r="V24" s="37">
        <v>1</v>
      </c>
      <c r="W24" s="37">
        <v>1</v>
      </c>
      <c r="X24" s="37" t="s">
        <v>81</v>
      </c>
      <c r="Y24" s="37">
        <v>1</v>
      </c>
      <c r="Z24" s="37">
        <v>4</v>
      </c>
      <c r="AA24" s="42" t="s">
        <v>84</v>
      </c>
    </row>
    <row r="25" spans="1:27" s="44" customFormat="1" ht="30" customHeight="1" x14ac:dyDescent="0.25">
      <c r="A25" s="37" t="s">
        <v>33</v>
      </c>
      <c r="B25" s="42" t="s">
        <v>150</v>
      </c>
      <c r="C25" s="38" t="s">
        <v>121</v>
      </c>
      <c r="D25" s="37">
        <v>100</v>
      </c>
      <c r="E25" s="37">
        <v>105.2</v>
      </c>
      <c r="F25" s="37">
        <f t="shared" si="0"/>
        <v>105.2</v>
      </c>
      <c r="G25" s="37">
        <v>100</v>
      </c>
      <c r="H25" s="37">
        <v>101.64</v>
      </c>
      <c r="I25" s="37">
        <f t="shared" si="1"/>
        <v>101.64</v>
      </c>
      <c r="J25" s="37" t="s">
        <v>81</v>
      </c>
      <c r="K25" s="37" t="s">
        <v>81</v>
      </c>
      <c r="L25" s="37">
        <f t="shared" si="2"/>
        <v>103.42</v>
      </c>
      <c r="M25" s="54"/>
      <c r="N25" s="37">
        <v>1</v>
      </c>
      <c r="O25" s="43">
        <v>675153.95</v>
      </c>
      <c r="P25" s="43">
        <v>675153.95</v>
      </c>
      <c r="Q25" s="43">
        <v>673866.03599999996</v>
      </c>
      <c r="R25" s="40">
        <f t="shared" si="3"/>
        <v>99.809241433009461</v>
      </c>
      <c r="S25" s="37">
        <v>1</v>
      </c>
      <c r="T25" s="37">
        <v>1</v>
      </c>
      <c r="U25" s="37" t="s">
        <v>81</v>
      </c>
      <c r="V25" s="37">
        <v>1</v>
      </c>
      <c r="W25" s="37">
        <v>1</v>
      </c>
      <c r="X25" s="37" t="s">
        <v>81</v>
      </c>
      <c r="Y25" s="37">
        <v>1</v>
      </c>
      <c r="Z25" s="37">
        <v>4</v>
      </c>
      <c r="AA25" s="37" t="s">
        <v>82</v>
      </c>
    </row>
    <row r="26" spans="1:27" s="44" customFormat="1" ht="34.5" customHeight="1" x14ac:dyDescent="0.25">
      <c r="A26" s="37" t="s">
        <v>34</v>
      </c>
      <c r="B26" s="42" t="s">
        <v>150</v>
      </c>
      <c r="C26" s="38" t="s">
        <v>122</v>
      </c>
      <c r="D26" s="37">
        <v>100</v>
      </c>
      <c r="E26" s="37">
        <v>100.4</v>
      </c>
      <c r="F26" s="37">
        <f t="shared" si="0"/>
        <v>100.4</v>
      </c>
      <c r="G26" s="37">
        <v>100</v>
      </c>
      <c r="H26" s="37">
        <v>99.4</v>
      </c>
      <c r="I26" s="37">
        <f t="shared" si="1"/>
        <v>99.4</v>
      </c>
      <c r="J26" s="37" t="s">
        <v>81</v>
      </c>
      <c r="K26" s="37" t="s">
        <v>81</v>
      </c>
      <c r="L26" s="37">
        <f t="shared" si="2"/>
        <v>99.9</v>
      </c>
      <c r="M26" s="54"/>
      <c r="N26" s="37">
        <v>1</v>
      </c>
      <c r="O26" s="43">
        <v>158268.51999999999</v>
      </c>
      <c r="P26" s="43">
        <v>158268.51999999999</v>
      </c>
      <c r="Q26" s="43">
        <v>157693.54</v>
      </c>
      <c r="R26" s="40">
        <f t="shared" si="3"/>
        <v>99.636706023408834</v>
      </c>
      <c r="S26" s="50">
        <v>1</v>
      </c>
      <c r="T26" s="37">
        <v>1</v>
      </c>
      <c r="U26" s="37" t="s">
        <v>81</v>
      </c>
      <c r="V26" s="37">
        <v>1</v>
      </c>
      <c r="W26" s="37">
        <v>1</v>
      </c>
      <c r="X26" s="37" t="s">
        <v>81</v>
      </c>
      <c r="Y26" s="37">
        <v>1</v>
      </c>
      <c r="Z26" s="37">
        <v>4</v>
      </c>
      <c r="AA26" s="42" t="s">
        <v>82</v>
      </c>
    </row>
    <row r="27" spans="1:27" s="44" customFormat="1" ht="33" customHeight="1" x14ac:dyDescent="0.25">
      <c r="A27" s="37" t="s">
        <v>35</v>
      </c>
      <c r="B27" s="42" t="s">
        <v>150</v>
      </c>
      <c r="C27" s="38" t="s">
        <v>123</v>
      </c>
      <c r="D27" s="37">
        <v>100</v>
      </c>
      <c r="E27" s="37">
        <v>100.2</v>
      </c>
      <c r="F27" s="37">
        <f t="shared" si="0"/>
        <v>100.2</v>
      </c>
      <c r="G27" s="37">
        <v>100</v>
      </c>
      <c r="H27" s="37">
        <v>100</v>
      </c>
      <c r="I27" s="37">
        <f t="shared" si="1"/>
        <v>100</v>
      </c>
      <c r="J27" s="37" t="s">
        <v>81</v>
      </c>
      <c r="K27" s="37" t="s">
        <v>81</v>
      </c>
      <c r="L27" s="37">
        <f t="shared" si="2"/>
        <v>100.1</v>
      </c>
      <c r="M27" s="54"/>
      <c r="N27" s="54">
        <v>1</v>
      </c>
      <c r="O27" s="43">
        <v>197007.28</v>
      </c>
      <c r="P27" s="43">
        <v>197007.28</v>
      </c>
      <c r="Q27" s="43">
        <v>196894.09</v>
      </c>
      <c r="R27" s="40">
        <f t="shared" si="3"/>
        <v>99.942545270408274</v>
      </c>
      <c r="S27" s="37">
        <v>1</v>
      </c>
      <c r="T27" s="37">
        <v>1</v>
      </c>
      <c r="U27" s="37" t="s">
        <v>81</v>
      </c>
      <c r="V27" s="37">
        <v>1</v>
      </c>
      <c r="W27" s="37">
        <v>1</v>
      </c>
      <c r="X27" s="37" t="s">
        <v>81</v>
      </c>
      <c r="Y27" s="37">
        <v>1</v>
      </c>
      <c r="Z27" s="37">
        <v>4</v>
      </c>
      <c r="AA27" s="37" t="s">
        <v>82</v>
      </c>
    </row>
    <row r="28" spans="1:27" s="44" customFormat="1" ht="33.75" customHeight="1" x14ac:dyDescent="0.25">
      <c r="A28" s="37" t="s">
        <v>36</v>
      </c>
      <c r="B28" s="42" t="s">
        <v>150</v>
      </c>
      <c r="C28" s="38" t="s">
        <v>124</v>
      </c>
      <c r="D28" s="37">
        <v>100</v>
      </c>
      <c r="E28" s="37">
        <v>99.9</v>
      </c>
      <c r="F28" s="37">
        <f t="shared" si="0"/>
        <v>99.9</v>
      </c>
      <c r="G28" s="37">
        <v>100</v>
      </c>
      <c r="H28" s="37">
        <v>100</v>
      </c>
      <c r="I28" s="37">
        <f t="shared" si="1"/>
        <v>100</v>
      </c>
      <c r="J28" s="37" t="s">
        <v>81</v>
      </c>
      <c r="K28" s="37" t="s">
        <v>81</v>
      </c>
      <c r="L28" s="37">
        <f t="shared" si="2"/>
        <v>99.95</v>
      </c>
      <c r="M28" s="54"/>
      <c r="N28" s="37">
        <v>1</v>
      </c>
      <c r="O28" s="43">
        <v>206579.73</v>
      </c>
      <c r="P28" s="43">
        <v>206579.73</v>
      </c>
      <c r="Q28" s="43">
        <v>206579.73</v>
      </c>
      <c r="R28" s="40">
        <f t="shared" si="3"/>
        <v>100</v>
      </c>
      <c r="S28" s="37">
        <v>1</v>
      </c>
      <c r="T28" s="37">
        <v>1</v>
      </c>
      <c r="U28" s="37" t="s">
        <v>81</v>
      </c>
      <c r="V28" s="37">
        <v>1</v>
      </c>
      <c r="W28" s="37">
        <v>1</v>
      </c>
      <c r="X28" s="37" t="s">
        <v>81</v>
      </c>
      <c r="Y28" s="37">
        <v>1</v>
      </c>
      <c r="Z28" s="37">
        <v>4</v>
      </c>
      <c r="AA28" s="37" t="s">
        <v>82</v>
      </c>
    </row>
    <row r="29" spans="1:27" s="44" customFormat="1" ht="31.5" x14ac:dyDescent="0.25">
      <c r="A29" s="37" t="s">
        <v>37</v>
      </c>
      <c r="B29" s="42" t="s">
        <v>150</v>
      </c>
      <c r="C29" s="38" t="s">
        <v>125</v>
      </c>
      <c r="D29" s="37">
        <v>100</v>
      </c>
      <c r="E29" s="37">
        <v>100</v>
      </c>
      <c r="F29" s="37">
        <f t="shared" si="0"/>
        <v>100</v>
      </c>
      <c r="G29" s="37">
        <v>100</v>
      </c>
      <c r="H29" s="37">
        <v>100</v>
      </c>
      <c r="I29" s="37">
        <f t="shared" si="1"/>
        <v>100</v>
      </c>
      <c r="J29" s="37" t="s">
        <v>81</v>
      </c>
      <c r="K29" s="37" t="s">
        <v>81</v>
      </c>
      <c r="L29" s="37">
        <f t="shared" si="2"/>
        <v>100</v>
      </c>
      <c r="M29" s="54"/>
      <c r="N29" s="37">
        <v>1</v>
      </c>
      <c r="O29" s="43">
        <v>979977.701</v>
      </c>
      <c r="P29" s="43">
        <v>979977.701</v>
      </c>
      <c r="Q29" s="43">
        <v>979884.53736000007</v>
      </c>
      <c r="R29" s="40">
        <f t="shared" si="3"/>
        <v>99.990493289805997</v>
      </c>
      <c r="S29" s="37">
        <v>1</v>
      </c>
      <c r="T29" s="37">
        <v>1</v>
      </c>
      <c r="U29" s="37" t="s">
        <v>81</v>
      </c>
      <c r="V29" s="37">
        <v>1</v>
      </c>
      <c r="W29" s="37">
        <v>1</v>
      </c>
      <c r="X29" s="37" t="s">
        <v>81</v>
      </c>
      <c r="Y29" s="37">
        <v>1</v>
      </c>
      <c r="Z29" s="37">
        <v>4</v>
      </c>
      <c r="AA29" s="37" t="s">
        <v>82</v>
      </c>
    </row>
    <row r="30" spans="1:27" s="44" customFormat="1" ht="31.5" x14ac:dyDescent="0.25">
      <c r="A30" s="37" t="s">
        <v>38</v>
      </c>
      <c r="B30" s="42" t="s">
        <v>150</v>
      </c>
      <c r="C30" s="38" t="s">
        <v>39</v>
      </c>
      <c r="D30" s="37">
        <v>100</v>
      </c>
      <c r="E30" s="37">
        <v>100</v>
      </c>
      <c r="F30" s="37">
        <f t="shared" si="0"/>
        <v>100</v>
      </c>
      <c r="G30" s="37">
        <v>100</v>
      </c>
      <c r="H30" s="37">
        <v>99.93</v>
      </c>
      <c r="I30" s="37">
        <f t="shared" si="1"/>
        <v>99.93</v>
      </c>
      <c r="J30" s="37" t="s">
        <v>81</v>
      </c>
      <c r="K30" s="37" t="s">
        <v>81</v>
      </c>
      <c r="L30" s="37">
        <f t="shared" si="2"/>
        <v>99.965000000000003</v>
      </c>
      <c r="M30" s="54"/>
      <c r="N30" s="54">
        <v>1</v>
      </c>
      <c r="O30" s="43">
        <v>396855.53</v>
      </c>
      <c r="P30" s="43">
        <v>396855.53</v>
      </c>
      <c r="Q30" s="43">
        <v>396134.6</v>
      </c>
      <c r="R30" s="40">
        <f t="shared" si="3"/>
        <v>99.818339434504026</v>
      </c>
      <c r="S30" s="37">
        <v>1</v>
      </c>
      <c r="T30" s="37">
        <v>1</v>
      </c>
      <c r="U30" s="37" t="s">
        <v>81</v>
      </c>
      <c r="V30" s="37">
        <v>1</v>
      </c>
      <c r="W30" s="37">
        <v>1</v>
      </c>
      <c r="X30" s="37" t="s">
        <v>81</v>
      </c>
      <c r="Y30" s="37">
        <v>1</v>
      </c>
      <c r="Z30" s="37">
        <v>4</v>
      </c>
      <c r="AA30" s="42" t="s">
        <v>82</v>
      </c>
    </row>
    <row r="31" spans="1:27" s="44" customFormat="1" ht="31.5" x14ac:dyDescent="0.25">
      <c r="A31" s="37" t="s">
        <v>40</v>
      </c>
      <c r="B31" s="42" t="s">
        <v>150</v>
      </c>
      <c r="C31" s="38" t="s">
        <v>41</v>
      </c>
      <c r="D31" s="37">
        <v>100</v>
      </c>
      <c r="E31" s="37">
        <v>100</v>
      </c>
      <c r="F31" s="37">
        <f t="shared" si="0"/>
        <v>100</v>
      </c>
      <c r="G31" s="37">
        <v>100</v>
      </c>
      <c r="H31" s="37">
        <v>100</v>
      </c>
      <c r="I31" s="37">
        <f t="shared" si="1"/>
        <v>100</v>
      </c>
      <c r="J31" s="37" t="s">
        <v>81</v>
      </c>
      <c r="K31" s="37" t="s">
        <v>81</v>
      </c>
      <c r="L31" s="37">
        <f t="shared" si="2"/>
        <v>100</v>
      </c>
      <c r="M31" s="54"/>
      <c r="N31" s="37">
        <v>1</v>
      </c>
      <c r="O31" s="43">
        <v>911315.86</v>
      </c>
      <c r="P31" s="43">
        <v>911315.86</v>
      </c>
      <c r="Q31" s="43">
        <v>911197.05</v>
      </c>
      <c r="R31" s="40">
        <f t="shared" si="3"/>
        <v>99.986962807823858</v>
      </c>
      <c r="S31" s="37">
        <v>1</v>
      </c>
      <c r="T31" s="37">
        <v>1</v>
      </c>
      <c r="U31" s="37" t="s">
        <v>81</v>
      </c>
      <c r="V31" s="37">
        <v>1</v>
      </c>
      <c r="W31" s="37">
        <v>1</v>
      </c>
      <c r="X31" s="37" t="s">
        <v>81</v>
      </c>
      <c r="Y31" s="37">
        <v>1</v>
      </c>
      <c r="Z31" s="37">
        <v>4</v>
      </c>
      <c r="AA31" s="42" t="s">
        <v>84</v>
      </c>
    </row>
    <row r="32" spans="1:27" s="44" customFormat="1" ht="31.5" x14ac:dyDescent="0.25">
      <c r="A32" s="37" t="s">
        <v>42</v>
      </c>
      <c r="B32" s="42" t="s">
        <v>150</v>
      </c>
      <c r="C32" s="38" t="s">
        <v>43</v>
      </c>
      <c r="D32" s="37">
        <v>100</v>
      </c>
      <c r="E32" s="37">
        <v>100.1</v>
      </c>
      <c r="F32" s="37">
        <f t="shared" si="0"/>
        <v>100.1</v>
      </c>
      <c r="G32" s="37">
        <v>100</v>
      </c>
      <c r="H32" s="37">
        <v>100</v>
      </c>
      <c r="I32" s="37">
        <f t="shared" si="1"/>
        <v>100</v>
      </c>
      <c r="J32" s="37" t="s">
        <v>81</v>
      </c>
      <c r="K32" s="37" t="s">
        <v>81</v>
      </c>
      <c r="L32" s="37">
        <f t="shared" si="2"/>
        <v>100.05</v>
      </c>
      <c r="M32" s="54"/>
      <c r="N32" s="37">
        <v>1</v>
      </c>
      <c r="O32" s="43">
        <v>607877.56999999995</v>
      </c>
      <c r="P32" s="43">
        <v>607877.56999999995</v>
      </c>
      <c r="Q32" s="43">
        <v>607877.56999999995</v>
      </c>
      <c r="R32" s="40">
        <f t="shared" si="3"/>
        <v>100</v>
      </c>
      <c r="S32" s="37">
        <v>1</v>
      </c>
      <c r="T32" s="37">
        <v>1</v>
      </c>
      <c r="U32" s="37" t="s">
        <v>81</v>
      </c>
      <c r="V32" s="37">
        <v>1</v>
      </c>
      <c r="W32" s="37">
        <v>1</v>
      </c>
      <c r="X32" s="37" t="s">
        <v>81</v>
      </c>
      <c r="Y32" s="37">
        <v>1</v>
      </c>
      <c r="Z32" s="37">
        <v>4</v>
      </c>
      <c r="AA32" s="37" t="s">
        <v>82</v>
      </c>
    </row>
    <row r="33" spans="1:27" s="44" customFormat="1" ht="31.5" x14ac:dyDescent="0.25">
      <c r="A33" s="37" t="s">
        <v>44</v>
      </c>
      <c r="B33" s="42" t="s">
        <v>150</v>
      </c>
      <c r="C33" s="38" t="s">
        <v>45</v>
      </c>
      <c r="D33" s="37">
        <v>100</v>
      </c>
      <c r="E33" s="37">
        <v>100</v>
      </c>
      <c r="F33" s="37">
        <f t="shared" si="0"/>
        <v>100</v>
      </c>
      <c r="G33" s="37">
        <v>100</v>
      </c>
      <c r="H33" s="37">
        <v>100</v>
      </c>
      <c r="I33" s="37">
        <f t="shared" si="1"/>
        <v>100</v>
      </c>
      <c r="J33" s="37" t="s">
        <v>81</v>
      </c>
      <c r="K33" s="37" t="s">
        <v>81</v>
      </c>
      <c r="L33" s="37">
        <f t="shared" si="2"/>
        <v>100</v>
      </c>
      <c r="M33" s="54"/>
      <c r="N33" s="37">
        <v>1</v>
      </c>
      <c r="O33" s="43">
        <v>308320.3</v>
      </c>
      <c r="P33" s="43">
        <v>308320.3</v>
      </c>
      <c r="Q33" s="43">
        <v>308250.61</v>
      </c>
      <c r="R33" s="40">
        <f t="shared" si="3"/>
        <v>99.977396882397954</v>
      </c>
      <c r="S33" s="37">
        <v>1</v>
      </c>
      <c r="T33" s="37">
        <v>1</v>
      </c>
      <c r="U33" s="37" t="s">
        <v>81</v>
      </c>
      <c r="V33" s="37">
        <v>1</v>
      </c>
      <c r="W33" s="37">
        <v>1</v>
      </c>
      <c r="X33" s="37" t="s">
        <v>81</v>
      </c>
      <c r="Y33" s="37">
        <v>1</v>
      </c>
      <c r="Z33" s="37">
        <v>4</v>
      </c>
      <c r="AA33" s="37" t="s">
        <v>82</v>
      </c>
    </row>
    <row r="34" spans="1:27" s="44" customFormat="1" ht="31.5" x14ac:dyDescent="0.25">
      <c r="A34" s="37" t="s">
        <v>46</v>
      </c>
      <c r="B34" s="42" t="s">
        <v>150</v>
      </c>
      <c r="C34" s="38" t="s">
        <v>47</v>
      </c>
      <c r="D34" s="37">
        <v>100</v>
      </c>
      <c r="E34" s="37">
        <v>100.5</v>
      </c>
      <c r="F34" s="37">
        <f t="shared" si="0"/>
        <v>100.49999999999999</v>
      </c>
      <c r="G34" s="37">
        <v>100</v>
      </c>
      <c r="H34" s="37">
        <v>99.8</v>
      </c>
      <c r="I34" s="37">
        <f t="shared" si="1"/>
        <v>99.8</v>
      </c>
      <c r="J34" s="37" t="s">
        <v>81</v>
      </c>
      <c r="K34" s="37" t="s">
        <v>81</v>
      </c>
      <c r="L34" s="37">
        <f t="shared" si="2"/>
        <v>100.15</v>
      </c>
      <c r="M34" s="54"/>
      <c r="N34" s="37">
        <v>1</v>
      </c>
      <c r="O34" s="43">
        <v>498702.08000000002</v>
      </c>
      <c r="P34" s="43">
        <v>498702.08000000002</v>
      </c>
      <c r="Q34" s="43">
        <v>498128.29</v>
      </c>
      <c r="R34" s="40">
        <f t="shared" si="3"/>
        <v>99.884943331297109</v>
      </c>
      <c r="S34" s="37">
        <v>1</v>
      </c>
      <c r="T34" s="37">
        <v>1</v>
      </c>
      <c r="U34" s="37" t="s">
        <v>81</v>
      </c>
      <c r="V34" s="37">
        <v>1</v>
      </c>
      <c r="W34" s="37">
        <v>1</v>
      </c>
      <c r="X34" s="37" t="s">
        <v>81</v>
      </c>
      <c r="Y34" s="37">
        <v>1</v>
      </c>
      <c r="Z34" s="37">
        <v>4</v>
      </c>
      <c r="AA34" s="37" t="s">
        <v>82</v>
      </c>
    </row>
    <row r="35" spans="1:27" s="44" customFormat="1" ht="31.5" x14ac:dyDescent="0.25">
      <c r="A35" s="37" t="s">
        <v>48</v>
      </c>
      <c r="B35" s="42" t="s">
        <v>150</v>
      </c>
      <c r="C35" s="38" t="s">
        <v>49</v>
      </c>
      <c r="D35" s="37">
        <v>100</v>
      </c>
      <c r="E35" s="37">
        <v>99.9</v>
      </c>
      <c r="F35" s="37">
        <f t="shared" si="0"/>
        <v>99.9</v>
      </c>
      <c r="G35" s="37">
        <v>100</v>
      </c>
      <c r="H35" s="37">
        <v>100</v>
      </c>
      <c r="I35" s="37">
        <f t="shared" si="1"/>
        <v>100</v>
      </c>
      <c r="J35" s="37" t="s">
        <v>81</v>
      </c>
      <c r="K35" s="37" t="s">
        <v>81</v>
      </c>
      <c r="L35" s="37">
        <f t="shared" si="2"/>
        <v>99.95</v>
      </c>
      <c r="M35" s="54"/>
      <c r="N35" s="37">
        <v>1</v>
      </c>
      <c r="O35" s="43">
        <v>329278.43</v>
      </c>
      <c r="P35" s="43">
        <v>329278.43</v>
      </c>
      <c r="Q35" s="43">
        <v>329220.57</v>
      </c>
      <c r="R35" s="40">
        <f t="shared" si="3"/>
        <v>99.9824282446925</v>
      </c>
      <c r="S35" s="37">
        <v>1</v>
      </c>
      <c r="T35" s="37">
        <v>1</v>
      </c>
      <c r="U35" s="37" t="s">
        <v>81</v>
      </c>
      <c r="V35" s="37">
        <v>1</v>
      </c>
      <c r="W35" s="37">
        <v>1</v>
      </c>
      <c r="X35" s="37" t="s">
        <v>81</v>
      </c>
      <c r="Y35" s="37">
        <v>1</v>
      </c>
      <c r="Z35" s="37">
        <v>4</v>
      </c>
      <c r="AA35" s="37" t="s">
        <v>82</v>
      </c>
    </row>
    <row r="36" spans="1:27" s="44" customFormat="1" ht="31.5" x14ac:dyDescent="0.25">
      <c r="A36" s="37" t="s">
        <v>50</v>
      </c>
      <c r="B36" s="42" t="s">
        <v>150</v>
      </c>
      <c r="C36" s="38" t="s">
        <v>51</v>
      </c>
      <c r="D36" s="37">
        <v>100</v>
      </c>
      <c r="E36" s="37">
        <v>100</v>
      </c>
      <c r="F36" s="37">
        <f t="shared" si="0"/>
        <v>100</v>
      </c>
      <c r="G36" s="37">
        <v>100</v>
      </c>
      <c r="H36" s="37">
        <v>100</v>
      </c>
      <c r="I36" s="37">
        <v>100</v>
      </c>
      <c r="J36" s="37" t="s">
        <v>81</v>
      </c>
      <c r="K36" s="37" t="s">
        <v>81</v>
      </c>
      <c r="L36" s="37">
        <f t="shared" si="2"/>
        <v>100</v>
      </c>
      <c r="M36" s="54"/>
      <c r="N36" s="37">
        <v>1</v>
      </c>
      <c r="O36" s="43">
        <v>394920.22</v>
      </c>
      <c r="P36" s="43">
        <v>394920.22</v>
      </c>
      <c r="Q36" s="43">
        <v>394878.61</v>
      </c>
      <c r="R36" s="40">
        <f t="shared" si="3"/>
        <v>99.989463694717884</v>
      </c>
      <c r="S36" s="37">
        <v>1</v>
      </c>
      <c r="T36" s="37">
        <v>1</v>
      </c>
      <c r="U36" s="37" t="s">
        <v>81</v>
      </c>
      <c r="V36" s="37">
        <v>1</v>
      </c>
      <c r="W36" s="37">
        <v>1</v>
      </c>
      <c r="X36" s="37" t="s">
        <v>81</v>
      </c>
      <c r="Y36" s="37">
        <v>1</v>
      </c>
      <c r="Z36" s="37">
        <v>4</v>
      </c>
      <c r="AA36" s="37" t="s">
        <v>82</v>
      </c>
    </row>
    <row r="37" spans="1:27" s="44" customFormat="1" ht="31.5" x14ac:dyDescent="0.25">
      <c r="A37" s="37" t="s">
        <v>52</v>
      </c>
      <c r="B37" s="42" t="s">
        <v>150</v>
      </c>
      <c r="C37" s="38" t="s">
        <v>53</v>
      </c>
      <c r="D37" s="37">
        <v>100</v>
      </c>
      <c r="E37" s="37">
        <v>100.6</v>
      </c>
      <c r="F37" s="37">
        <f t="shared" si="0"/>
        <v>100.6</v>
      </c>
      <c r="G37" s="37">
        <v>100</v>
      </c>
      <c r="H37" s="37">
        <v>100</v>
      </c>
      <c r="I37" s="37">
        <f t="shared" si="1"/>
        <v>100</v>
      </c>
      <c r="J37" s="37" t="s">
        <v>81</v>
      </c>
      <c r="K37" s="37" t="s">
        <v>81</v>
      </c>
      <c r="L37" s="37">
        <f t="shared" si="2"/>
        <v>100.3</v>
      </c>
      <c r="M37" s="54"/>
      <c r="N37" s="37">
        <v>1</v>
      </c>
      <c r="O37" s="43">
        <v>450979.90177</v>
      </c>
      <c r="P37" s="43">
        <v>450979.90177</v>
      </c>
      <c r="Q37" s="43">
        <v>450979.90177</v>
      </c>
      <c r="R37" s="40">
        <f t="shared" si="3"/>
        <v>100</v>
      </c>
      <c r="S37" s="37">
        <v>1</v>
      </c>
      <c r="T37" s="37">
        <v>1</v>
      </c>
      <c r="U37" s="37" t="s">
        <v>81</v>
      </c>
      <c r="V37" s="37">
        <v>1</v>
      </c>
      <c r="W37" s="37">
        <v>1</v>
      </c>
      <c r="X37" s="37" t="s">
        <v>81</v>
      </c>
      <c r="Y37" s="37">
        <v>1</v>
      </c>
      <c r="Z37" s="37">
        <v>4</v>
      </c>
      <c r="AA37" s="37" t="s">
        <v>82</v>
      </c>
    </row>
    <row r="38" spans="1:27" s="44" customFormat="1" ht="31.5" x14ac:dyDescent="0.25">
      <c r="A38" s="54" t="s">
        <v>54</v>
      </c>
      <c r="B38" s="59" t="s">
        <v>150</v>
      </c>
      <c r="C38" s="55" t="s">
        <v>55</v>
      </c>
      <c r="D38" s="37">
        <v>100</v>
      </c>
      <c r="E38" s="37">
        <v>99.9</v>
      </c>
      <c r="F38" s="37">
        <f t="shared" si="0"/>
        <v>99.9</v>
      </c>
      <c r="G38" s="37">
        <v>100</v>
      </c>
      <c r="H38" s="37">
        <v>96.9</v>
      </c>
      <c r="I38" s="37">
        <f t="shared" si="1"/>
        <v>96.9</v>
      </c>
      <c r="J38" s="37" t="s">
        <v>81</v>
      </c>
      <c r="K38" s="37" t="s">
        <v>81</v>
      </c>
      <c r="L38" s="37">
        <f t="shared" si="2"/>
        <v>98.4</v>
      </c>
      <c r="M38" s="54"/>
      <c r="N38" s="37">
        <v>1</v>
      </c>
      <c r="O38" s="43">
        <v>165721.87</v>
      </c>
      <c r="P38" s="43">
        <v>165721.87</v>
      </c>
      <c r="Q38" s="43">
        <v>165721.87</v>
      </c>
      <c r="R38" s="40">
        <f t="shared" si="3"/>
        <v>100</v>
      </c>
      <c r="S38" s="37">
        <v>1</v>
      </c>
      <c r="T38" s="37">
        <v>1</v>
      </c>
      <c r="U38" s="37" t="s">
        <v>81</v>
      </c>
      <c r="V38" s="37">
        <v>1</v>
      </c>
      <c r="W38" s="37">
        <v>1</v>
      </c>
      <c r="X38" s="37" t="s">
        <v>81</v>
      </c>
      <c r="Y38" s="37">
        <v>1</v>
      </c>
      <c r="Z38" s="37">
        <v>4</v>
      </c>
      <c r="AA38" s="37" t="s">
        <v>82</v>
      </c>
    </row>
    <row r="39" spans="1:27" s="44" customFormat="1" ht="31.5" x14ac:dyDescent="0.25">
      <c r="A39" s="37" t="s">
        <v>56</v>
      </c>
      <c r="B39" s="42" t="s">
        <v>150</v>
      </c>
      <c r="C39" s="38" t="s">
        <v>57</v>
      </c>
      <c r="D39" s="37">
        <v>100</v>
      </c>
      <c r="E39" s="37">
        <v>99.9</v>
      </c>
      <c r="F39" s="37">
        <f t="shared" si="0"/>
        <v>99.9</v>
      </c>
      <c r="G39" s="37">
        <v>100</v>
      </c>
      <c r="H39" s="37">
        <v>96</v>
      </c>
      <c r="I39" s="37">
        <f t="shared" si="1"/>
        <v>96</v>
      </c>
      <c r="J39" s="37" t="s">
        <v>81</v>
      </c>
      <c r="K39" s="37" t="s">
        <v>81</v>
      </c>
      <c r="L39" s="37">
        <f t="shared" si="2"/>
        <v>97.95</v>
      </c>
      <c r="M39" s="54"/>
      <c r="N39" s="37">
        <v>1</v>
      </c>
      <c r="O39" s="43">
        <v>818334.36</v>
      </c>
      <c r="P39" s="43">
        <v>818334.36</v>
      </c>
      <c r="Q39" s="43">
        <v>817162.62</v>
      </c>
      <c r="R39" s="40">
        <f t="shared" si="3"/>
        <v>99.856814028925783</v>
      </c>
      <c r="S39" s="37">
        <v>1</v>
      </c>
      <c r="T39" s="37">
        <v>1</v>
      </c>
      <c r="U39" s="37" t="s">
        <v>81</v>
      </c>
      <c r="V39" s="37">
        <v>1</v>
      </c>
      <c r="W39" s="37">
        <v>1</v>
      </c>
      <c r="X39" s="37" t="s">
        <v>81</v>
      </c>
      <c r="Y39" s="37">
        <v>1</v>
      </c>
      <c r="Z39" s="37">
        <v>4</v>
      </c>
      <c r="AA39" s="37" t="s">
        <v>82</v>
      </c>
    </row>
    <row r="40" spans="1:27" s="44" customFormat="1" ht="31.5" x14ac:dyDescent="0.25">
      <c r="A40" s="37" t="s">
        <v>58</v>
      </c>
      <c r="B40" s="42" t="s">
        <v>150</v>
      </c>
      <c r="C40" s="38" t="s">
        <v>59</v>
      </c>
      <c r="D40" s="37">
        <v>100</v>
      </c>
      <c r="E40" s="37">
        <v>100</v>
      </c>
      <c r="F40" s="37">
        <f t="shared" si="0"/>
        <v>100</v>
      </c>
      <c r="G40" s="37">
        <v>100</v>
      </c>
      <c r="H40" s="37">
        <v>100</v>
      </c>
      <c r="I40" s="37">
        <f t="shared" si="1"/>
        <v>100</v>
      </c>
      <c r="J40" s="37" t="s">
        <v>81</v>
      </c>
      <c r="K40" s="37" t="s">
        <v>81</v>
      </c>
      <c r="L40" s="37">
        <f t="shared" si="2"/>
        <v>100</v>
      </c>
      <c r="M40" s="54"/>
      <c r="N40" s="37">
        <v>1</v>
      </c>
      <c r="O40" s="43">
        <v>709225.40021000011</v>
      </c>
      <c r="P40" s="43">
        <v>709225.40021000011</v>
      </c>
      <c r="Q40" s="43">
        <v>709225.40021000011</v>
      </c>
      <c r="R40" s="40">
        <f t="shared" si="3"/>
        <v>100</v>
      </c>
      <c r="S40" s="37">
        <v>1</v>
      </c>
      <c r="T40" s="37">
        <v>1</v>
      </c>
      <c r="U40" s="37" t="s">
        <v>81</v>
      </c>
      <c r="V40" s="37">
        <v>1</v>
      </c>
      <c r="W40" s="37">
        <v>1</v>
      </c>
      <c r="X40" s="37" t="s">
        <v>81</v>
      </c>
      <c r="Y40" s="37">
        <v>1</v>
      </c>
      <c r="Z40" s="37">
        <v>4</v>
      </c>
      <c r="AA40" s="37" t="s">
        <v>82</v>
      </c>
    </row>
    <row r="41" spans="1:27" s="44" customFormat="1" ht="31.5" x14ac:dyDescent="0.25">
      <c r="A41" s="37" t="s">
        <v>60</v>
      </c>
      <c r="B41" s="42" t="s">
        <v>150</v>
      </c>
      <c r="C41" s="38" t="s">
        <v>61</v>
      </c>
      <c r="D41" s="37">
        <v>100</v>
      </c>
      <c r="E41" s="37">
        <v>100</v>
      </c>
      <c r="F41" s="37">
        <f t="shared" si="0"/>
        <v>100</v>
      </c>
      <c r="G41" s="37">
        <v>100</v>
      </c>
      <c r="H41" s="37">
        <v>100</v>
      </c>
      <c r="I41" s="37">
        <f t="shared" si="1"/>
        <v>100</v>
      </c>
      <c r="J41" s="37" t="s">
        <v>81</v>
      </c>
      <c r="K41" s="37" t="s">
        <v>81</v>
      </c>
      <c r="L41" s="37">
        <f t="shared" si="2"/>
        <v>100</v>
      </c>
      <c r="M41" s="54"/>
      <c r="N41" s="37">
        <v>1</v>
      </c>
      <c r="O41" s="43">
        <v>499789.86</v>
      </c>
      <c r="P41" s="43">
        <v>499789.86</v>
      </c>
      <c r="Q41" s="43">
        <v>499158.65</v>
      </c>
      <c r="R41" s="40">
        <f t="shared" si="3"/>
        <v>99.873704920704071</v>
      </c>
      <c r="S41" s="37">
        <v>1</v>
      </c>
      <c r="T41" s="37">
        <v>1</v>
      </c>
      <c r="U41" s="37" t="s">
        <v>81</v>
      </c>
      <c r="V41" s="37">
        <v>1</v>
      </c>
      <c r="W41" s="37">
        <v>1</v>
      </c>
      <c r="X41" s="37" t="s">
        <v>81</v>
      </c>
      <c r="Y41" s="37">
        <v>1</v>
      </c>
      <c r="Z41" s="37">
        <v>4</v>
      </c>
      <c r="AA41" s="37" t="s">
        <v>82</v>
      </c>
    </row>
    <row r="42" spans="1:27" s="44" customFormat="1" ht="31.5" x14ac:dyDescent="0.25">
      <c r="A42" s="37" t="s">
        <v>62</v>
      </c>
      <c r="B42" s="42" t="s">
        <v>150</v>
      </c>
      <c r="C42" s="38" t="s">
        <v>63</v>
      </c>
      <c r="D42" s="37">
        <v>100</v>
      </c>
      <c r="E42" s="37">
        <v>100</v>
      </c>
      <c r="F42" s="37">
        <f t="shared" si="0"/>
        <v>100</v>
      </c>
      <c r="G42" s="37">
        <v>100</v>
      </c>
      <c r="H42" s="37">
        <v>101.3</v>
      </c>
      <c r="I42" s="37">
        <f t="shared" si="1"/>
        <v>101.29999999999998</v>
      </c>
      <c r="J42" s="37" t="s">
        <v>81</v>
      </c>
      <c r="K42" s="37" t="s">
        <v>81</v>
      </c>
      <c r="L42" s="37">
        <f t="shared" si="2"/>
        <v>100.65</v>
      </c>
      <c r="M42" s="54"/>
      <c r="N42" s="37">
        <v>1</v>
      </c>
      <c r="O42" s="43">
        <v>374553.74</v>
      </c>
      <c r="P42" s="43">
        <v>374553.74</v>
      </c>
      <c r="Q42" s="43">
        <v>374553.74</v>
      </c>
      <c r="R42" s="40">
        <f t="shared" si="3"/>
        <v>100</v>
      </c>
      <c r="S42" s="37">
        <v>1</v>
      </c>
      <c r="T42" s="37">
        <v>1</v>
      </c>
      <c r="U42" s="37" t="s">
        <v>81</v>
      </c>
      <c r="V42" s="37">
        <v>1</v>
      </c>
      <c r="W42" s="37">
        <v>1</v>
      </c>
      <c r="X42" s="37" t="s">
        <v>81</v>
      </c>
      <c r="Y42" s="37">
        <v>1</v>
      </c>
      <c r="Z42" s="37">
        <v>4</v>
      </c>
      <c r="AA42" s="37" t="s">
        <v>82</v>
      </c>
    </row>
    <row r="43" spans="1:27" s="44" customFormat="1" ht="31.5" x14ac:dyDescent="0.25">
      <c r="A43" s="37" t="s">
        <v>64</v>
      </c>
      <c r="B43" s="42" t="s">
        <v>150</v>
      </c>
      <c r="C43" s="38" t="s">
        <v>65</v>
      </c>
      <c r="D43" s="37">
        <v>100</v>
      </c>
      <c r="E43" s="37">
        <v>100.1</v>
      </c>
      <c r="F43" s="37">
        <f t="shared" si="0"/>
        <v>100.1</v>
      </c>
      <c r="G43" s="37">
        <v>100</v>
      </c>
      <c r="H43" s="37">
        <v>100</v>
      </c>
      <c r="I43" s="37">
        <f t="shared" si="1"/>
        <v>100</v>
      </c>
      <c r="J43" s="37" t="s">
        <v>81</v>
      </c>
      <c r="K43" s="37" t="s">
        <v>81</v>
      </c>
      <c r="L43" s="37">
        <f t="shared" si="2"/>
        <v>100.05</v>
      </c>
      <c r="M43" s="54"/>
      <c r="N43" s="37">
        <v>1</v>
      </c>
      <c r="O43" s="43">
        <v>447399.48</v>
      </c>
      <c r="P43" s="43">
        <v>447399.48</v>
      </c>
      <c r="Q43" s="43">
        <v>447399.48</v>
      </c>
      <c r="R43" s="40">
        <f t="shared" si="3"/>
        <v>100</v>
      </c>
      <c r="S43" s="37">
        <v>1</v>
      </c>
      <c r="T43" s="37">
        <v>1</v>
      </c>
      <c r="U43" s="37" t="s">
        <v>81</v>
      </c>
      <c r="V43" s="37">
        <v>1</v>
      </c>
      <c r="W43" s="37">
        <v>1</v>
      </c>
      <c r="X43" s="37" t="s">
        <v>81</v>
      </c>
      <c r="Y43" s="37">
        <v>1</v>
      </c>
      <c r="Z43" s="37">
        <v>4</v>
      </c>
      <c r="AA43" s="37" t="s">
        <v>82</v>
      </c>
    </row>
    <row r="44" spans="1:27" s="44" customFormat="1" ht="31.5" x14ac:dyDescent="0.25">
      <c r="A44" s="37" t="s">
        <v>66</v>
      </c>
      <c r="B44" s="42" t="s">
        <v>150</v>
      </c>
      <c r="C44" s="38" t="s">
        <v>67</v>
      </c>
      <c r="D44" s="37">
        <v>100</v>
      </c>
      <c r="E44" s="37">
        <v>100.1</v>
      </c>
      <c r="F44" s="37">
        <f t="shared" si="0"/>
        <v>100.1</v>
      </c>
      <c r="G44" s="37">
        <v>100</v>
      </c>
      <c r="H44" s="37">
        <v>99.6</v>
      </c>
      <c r="I44" s="37">
        <f t="shared" si="1"/>
        <v>99.6</v>
      </c>
      <c r="J44" s="37" t="s">
        <v>81</v>
      </c>
      <c r="K44" s="37" t="s">
        <v>81</v>
      </c>
      <c r="L44" s="37">
        <f t="shared" si="2"/>
        <v>99.85</v>
      </c>
      <c r="M44" s="54"/>
      <c r="N44" s="54">
        <v>1</v>
      </c>
      <c r="O44" s="43">
        <v>1040014.187</v>
      </c>
      <c r="P44" s="43">
        <v>1040014.187</v>
      </c>
      <c r="Q44" s="43">
        <v>1040014.0865099999</v>
      </c>
      <c r="R44" s="40">
        <f t="shared" si="3"/>
        <v>99.9999903376318</v>
      </c>
      <c r="S44" s="37">
        <v>1</v>
      </c>
      <c r="T44" s="37">
        <v>1</v>
      </c>
      <c r="U44" s="37" t="s">
        <v>81</v>
      </c>
      <c r="V44" s="37">
        <v>1</v>
      </c>
      <c r="W44" s="37">
        <v>1</v>
      </c>
      <c r="X44" s="37" t="s">
        <v>81</v>
      </c>
      <c r="Y44" s="37">
        <v>1</v>
      </c>
      <c r="Z44" s="37">
        <v>4</v>
      </c>
      <c r="AA44" s="37" t="s">
        <v>82</v>
      </c>
    </row>
    <row r="45" spans="1:27" s="44" customFormat="1" ht="33" customHeight="1" x14ac:dyDescent="0.25">
      <c r="A45" s="37" t="s">
        <v>68</v>
      </c>
      <c r="B45" s="42" t="s">
        <v>150</v>
      </c>
      <c r="C45" s="38" t="s">
        <v>69</v>
      </c>
      <c r="D45" s="37">
        <v>100</v>
      </c>
      <c r="E45" s="37">
        <v>100</v>
      </c>
      <c r="F45" s="37">
        <f t="shared" si="0"/>
        <v>100</v>
      </c>
      <c r="G45" s="37">
        <v>100</v>
      </c>
      <c r="H45" s="37">
        <v>100</v>
      </c>
      <c r="I45" s="37">
        <f t="shared" si="1"/>
        <v>100</v>
      </c>
      <c r="J45" s="37" t="s">
        <v>81</v>
      </c>
      <c r="K45" s="37" t="s">
        <v>81</v>
      </c>
      <c r="L45" s="37">
        <f t="shared" si="2"/>
        <v>100</v>
      </c>
      <c r="M45" s="54"/>
      <c r="N45" s="37">
        <v>1</v>
      </c>
      <c r="O45" s="43">
        <v>396181.47</v>
      </c>
      <c r="P45" s="43">
        <v>396181.47</v>
      </c>
      <c r="Q45" s="43">
        <v>395981.64</v>
      </c>
      <c r="R45" s="40">
        <f t="shared" si="3"/>
        <v>99.949560992845036</v>
      </c>
      <c r="S45" s="37">
        <v>1</v>
      </c>
      <c r="T45" s="37">
        <v>1</v>
      </c>
      <c r="U45" s="37" t="s">
        <v>81</v>
      </c>
      <c r="V45" s="37">
        <v>1</v>
      </c>
      <c r="W45" s="37">
        <v>1</v>
      </c>
      <c r="X45" s="37" t="s">
        <v>81</v>
      </c>
      <c r="Y45" s="37">
        <v>1</v>
      </c>
      <c r="Z45" s="37">
        <v>4</v>
      </c>
      <c r="AA45" s="42" t="s">
        <v>82</v>
      </c>
    </row>
    <row r="46" spans="1:27" s="44" customFormat="1" ht="31.5" x14ac:dyDescent="0.25">
      <c r="A46" s="37" t="s">
        <v>70</v>
      </c>
      <c r="B46" s="42" t="s">
        <v>150</v>
      </c>
      <c r="C46" s="38" t="s">
        <v>71</v>
      </c>
      <c r="D46" s="37">
        <v>100</v>
      </c>
      <c r="E46" s="37">
        <v>100</v>
      </c>
      <c r="F46" s="37">
        <f t="shared" si="0"/>
        <v>100</v>
      </c>
      <c r="G46" s="37">
        <v>100</v>
      </c>
      <c r="H46" s="37">
        <v>100</v>
      </c>
      <c r="I46" s="37">
        <f t="shared" si="1"/>
        <v>100</v>
      </c>
      <c r="J46" s="37" t="s">
        <v>81</v>
      </c>
      <c r="K46" s="37" t="s">
        <v>81</v>
      </c>
      <c r="L46" s="37">
        <f t="shared" si="2"/>
        <v>100</v>
      </c>
      <c r="M46" s="54"/>
      <c r="N46" s="37">
        <v>1</v>
      </c>
      <c r="O46" s="43">
        <v>2814495.25</v>
      </c>
      <c r="P46" s="43">
        <v>2814495.25</v>
      </c>
      <c r="Q46" s="43">
        <v>2814495.25</v>
      </c>
      <c r="R46" s="40">
        <f t="shared" si="3"/>
        <v>100</v>
      </c>
      <c r="S46" s="37">
        <v>1</v>
      </c>
      <c r="T46" s="37">
        <v>1</v>
      </c>
      <c r="U46" s="37" t="s">
        <v>81</v>
      </c>
      <c r="V46" s="37">
        <v>1</v>
      </c>
      <c r="W46" s="37">
        <v>1</v>
      </c>
      <c r="X46" s="37" t="s">
        <v>81</v>
      </c>
      <c r="Y46" s="37">
        <v>1</v>
      </c>
      <c r="Z46" s="37">
        <v>4</v>
      </c>
      <c r="AA46" s="37" t="s">
        <v>82</v>
      </c>
    </row>
    <row r="47" spans="1:27" ht="15.75" x14ac:dyDescent="0.25">
      <c r="A47" s="31"/>
      <c r="B47" s="31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  <c r="O47" s="35">
        <f>SUM(O14:O46)</f>
        <v>16861644.108180001</v>
      </c>
      <c r="P47" s="35">
        <f t="shared" ref="P47:Q47" si="4">SUM(P14:P46)</f>
        <v>16861644.108180001</v>
      </c>
      <c r="Q47" s="35">
        <f t="shared" si="4"/>
        <v>16852985.711879998</v>
      </c>
      <c r="R47" s="36"/>
      <c r="S47" s="34"/>
      <c r="T47" s="33"/>
      <c r="U47" s="33"/>
      <c r="V47" s="33"/>
      <c r="W47" s="33"/>
      <c r="X47" s="33"/>
      <c r="Y47" s="33"/>
      <c r="Z47" s="33"/>
      <c r="AA47" s="33"/>
    </row>
    <row r="48" spans="1:27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22"/>
      <c r="P48" s="22"/>
      <c r="Q48" s="22"/>
      <c r="R48" s="13"/>
      <c r="S48" s="30"/>
      <c r="T48" s="30"/>
      <c r="U48" s="30"/>
      <c r="V48" s="13"/>
      <c r="W48" s="13"/>
      <c r="X48" s="13"/>
      <c r="Y48" s="13"/>
      <c r="Z48" s="13"/>
    </row>
    <row r="49" spans="1:26" ht="15.75" x14ac:dyDescent="0.25">
      <c r="A49" s="13"/>
      <c r="B49" s="13"/>
      <c r="C49" s="15" t="s">
        <v>109</v>
      </c>
      <c r="D49" s="15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0"/>
      <c r="P50" s="30"/>
      <c r="Q50" s="30"/>
      <c r="R50" s="30"/>
      <c r="S50" s="13"/>
      <c r="T50" s="13"/>
      <c r="U50" s="13"/>
      <c r="V50" s="13"/>
      <c r="W50" s="13"/>
      <c r="X50" s="13"/>
      <c r="Y50" s="13"/>
      <c r="Z50" s="13"/>
    </row>
    <row r="51" spans="1:26" ht="15.75" x14ac:dyDescent="0.25">
      <c r="A51" s="13"/>
      <c r="B51" s="13"/>
      <c r="C51" s="15" t="s">
        <v>93</v>
      </c>
      <c r="D51" s="15"/>
      <c r="E51" s="15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6" hidden="1" x14ac:dyDescent="0.3">
      <c r="A53" s="13"/>
      <c r="B53" s="13"/>
      <c r="C53" s="13" t="s">
        <v>101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6" hidden="1" x14ac:dyDescent="0.3">
      <c r="A54" s="13"/>
      <c r="B54" s="13"/>
      <c r="C54" s="13" t="s">
        <v>105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6" hidden="1" x14ac:dyDescent="0.3">
      <c r="A55" s="13"/>
      <c r="B55" s="13"/>
      <c r="C55" s="13">
        <v>12179.23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6" hidden="1" x14ac:dyDescent="0.3">
      <c r="A56" s="13"/>
      <c r="B56" s="13"/>
      <c r="C56" s="13">
        <v>11748.29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6" hidden="1" x14ac:dyDescent="0.3">
      <c r="A57" s="13"/>
      <c r="B57" s="13"/>
      <c r="C57" s="13">
        <f>C55-C56</f>
        <v>430.93999999999869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mergeCells count="45">
    <mergeCell ref="Q10:Q12"/>
    <mergeCell ref="L11:L12"/>
    <mergeCell ref="W10:W12"/>
    <mergeCell ref="X10:X12"/>
    <mergeCell ref="D9:F9"/>
    <mergeCell ref="G9:I9"/>
    <mergeCell ref="J9:L9"/>
    <mergeCell ref="K11:K12"/>
    <mergeCell ref="R10:R12"/>
    <mergeCell ref="S10:S12"/>
    <mergeCell ref="T10:T12"/>
    <mergeCell ref="U10:U12"/>
    <mergeCell ref="V10:V12"/>
    <mergeCell ref="AB9:AB10"/>
    <mergeCell ref="D10:F10"/>
    <mergeCell ref="G10:I10"/>
    <mergeCell ref="J10:L10"/>
    <mergeCell ref="M10:M12"/>
    <mergeCell ref="N10:N12"/>
    <mergeCell ref="O10:O12"/>
    <mergeCell ref="Y10:Y12"/>
    <mergeCell ref="D11:D12"/>
    <mergeCell ref="E11:E12"/>
    <mergeCell ref="F11:F12"/>
    <mergeCell ref="G11:G12"/>
    <mergeCell ref="H11:H12"/>
    <mergeCell ref="I11:I12"/>
    <mergeCell ref="J11:J12"/>
    <mergeCell ref="W7:Y9"/>
    <mergeCell ref="B6:B12"/>
    <mergeCell ref="P10:P12"/>
    <mergeCell ref="A1:AA1"/>
    <mergeCell ref="A2:AA2"/>
    <mergeCell ref="A3:AA3"/>
    <mergeCell ref="A4:AA4"/>
    <mergeCell ref="A5:AA5"/>
    <mergeCell ref="A6:A12"/>
    <mergeCell ref="C6:C12"/>
    <mergeCell ref="D6:Y6"/>
    <mergeCell ref="Z6:Z12"/>
    <mergeCell ref="AA6:AA12"/>
    <mergeCell ref="D7:L8"/>
    <mergeCell ref="M7:N9"/>
    <mergeCell ref="O7:S9"/>
    <mergeCell ref="T7:V9"/>
  </mergeCells>
  <pageMargins left="0.11811023622047245" right="0.11811023622047245" top="0.11811023622047245" bottom="0.11811023622047245" header="0.31496062992125984" footer="0.31496062992125984"/>
  <pageSetup paperSize="9" scale="31" orientation="landscape" r:id="rId1"/>
  <rowBreaks count="4" manualBreakCount="4">
    <brk id="23" max="16383" man="1"/>
    <brk id="24" max="16383" man="1"/>
    <brk id="28" max="16383" man="1"/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view="pageBreakPreview" topLeftCell="A13" zoomScale="80" zoomScaleNormal="100" zoomScaleSheetLayoutView="80" workbookViewId="0">
      <selection activeCell="O15" sqref="O15"/>
    </sheetView>
  </sheetViews>
  <sheetFormatPr defaultColWidth="9.140625" defaultRowHeight="15.75" x14ac:dyDescent="0.25"/>
  <cols>
    <col min="1" max="1" width="10.28515625" style="13" customWidth="1"/>
    <col min="2" max="2" width="25.28515625" style="13" customWidth="1"/>
    <col min="3" max="3" width="41.85546875" style="13" customWidth="1"/>
    <col min="4" max="4" width="9.85546875" style="13" customWidth="1"/>
    <col min="5" max="5" width="11.42578125" style="13" customWidth="1"/>
    <col min="6" max="6" width="16.85546875" style="13" customWidth="1"/>
    <col min="7" max="7" width="6.85546875" style="13" hidden="1" customWidth="1"/>
    <col min="8" max="8" width="6.7109375" style="13" hidden="1" customWidth="1"/>
    <col min="9" max="9" width="10.42578125" style="13" hidden="1" customWidth="1"/>
    <col min="10" max="11" width="13.42578125" style="13" hidden="1" customWidth="1"/>
    <col min="12" max="12" width="11.28515625" style="13" hidden="1" customWidth="1"/>
    <col min="13" max="13" width="13.140625" style="13" hidden="1" customWidth="1"/>
    <col min="14" max="14" width="13.7109375" style="13" customWidth="1"/>
    <col min="15" max="16" width="11.7109375" style="13" customWidth="1"/>
    <col min="17" max="17" width="13.28515625" style="13" customWidth="1"/>
    <col min="18" max="18" width="9.42578125" style="13" customWidth="1"/>
    <col min="19" max="19" width="10.140625" style="13" customWidth="1"/>
    <col min="20" max="20" width="12.28515625" style="13" customWidth="1"/>
    <col min="21" max="21" width="11.42578125" style="13" customWidth="1"/>
    <col min="22" max="22" width="11" style="13" customWidth="1"/>
    <col min="23" max="23" width="11.140625" style="13" customWidth="1"/>
    <col min="24" max="24" width="14.140625" style="13" customWidth="1"/>
    <col min="25" max="25" width="13.140625" style="13" customWidth="1"/>
    <col min="26" max="26" width="13.28515625" style="13" customWidth="1"/>
    <col min="27" max="27" width="17.28515625" style="13" customWidth="1"/>
    <col min="28" max="16384" width="9.140625" style="13"/>
  </cols>
  <sheetData>
    <row r="1" spans="1:28" ht="18.75" x14ac:dyDescent="0.3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8" ht="18.75" customHeight="1" x14ac:dyDescent="0.3">
      <c r="A2" s="113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1:28" ht="61.5" customHeight="1" x14ac:dyDescent="0.3">
      <c r="A3" s="109" t="s">
        <v>92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8" ht="15" customHeight="1" x14ac:dyDescent="0.3">
      <c r="A4" s="107" t="s">
        <v>126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8" ht="74.25" customHeight="1" x14ac:dyDescent="0.25">
      <c r="A5" s="108" t="s">
        <v>134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8" ht="15.6" x14ac:dyDescent="0.3">
      <c r="J6" s="12"/>
    </row>
    <row r="7" spans="1:28" ht="35.25" customHeight="1" x14ac:dyDescent="0.25">
      <c r="A7" s="78" t="s">
        <v>3</v>
      </c>
      <c r="B7" s="76" t="s">
        <v>145</v>
      </c>
      <c r="C7" s="78" t="s">
        <v>8</v>
      </c>
      <c r="D7" s="85" t="s">
        <v>9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  <c r="Z7" s="78" t="s">
        <v>0</v>
      </c>
      <c r="AA7" s="78" t="s">
        <v>106</v>
      </c>
      <c r="AB7" s="11"/>
    </row>
    <row r="8" spans="1:28" ht="19.5" customHeight="1" x14ac:dyDescent="0.25">
      <c r="A8" s="78"/>
      <c r="B8" s="80"/>
      <c r="C8" s="78"/>
      <c r="D8" s="78" t="s">
        <v>22</v>
      </c>
      <c r="E8" s="78"/>
      <c r="F8" s="78"/>
      <c r="G8" s="78"/>
      <c r="H8" s="78"/>
      <c r="I8" s="78"/>
      <c r="J8" s="78"/>
      <c r="K8" s="78"/>
      <c r="L8" s="78"/>
      <c r="M8" s="78" t="s">
        <v>19</v>
      </c>
      <c r="N8" s="78"/>
      <c r="O8" s="94" t="s">
        <v>13</v>
      </c>
      <c r="P8" s="95"/>
      <c r="Q8" s="95"/>
      <c r="R8" s="95"/>
      <c r="S8" s="91"/>
      <c r="T8" s="94" t="s">
        <v>4</v>
      </c>
      <c r="U8" s="95"/>
      <c r="V8" s="91"/>
      <c r="W8" s="94" t="s">
        <v>2</v>
      </c>
      <c r="X8" s="95"/>
      <c r="Y8" s="91"/>
      <c r="Z8" s="78"/>
      <c r="AA8" s="78"/>
      <c r="AB8" s="11"/>
    </row>
    <row r="9" spans="1:28" ht="59.25" customHeight="1" x14ac:dyDescent="0.25">
      <c r="A9" s="78"/>
      <c r="B9" s="80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6"/>
      <c r="P9" s="97"/>
      <c r="Q9" s="97"/>
      <c r="R9" s="97"/>
      <c r="S9" s="92"/>
      <c r="T9" s="96"/>
      <c r="U9" s="97"/>
      <c r="V9" s="92"/>
      <c r="W9" s="96"/>
      <c r="X9" s="97"/>
      <c r="Y9" s="92"/>
      <c r="Z9" s="78"/>
      <c r="AA9" s="78"/>
      <c r="AB9" s="11"/>
    </row>
    <row r="10" spans="1:28" ht="385.5" customHeight="1" x14ac:dyDescent="0.25">
      <c r="A10" s="78"/>
      <c r="B10" s="80"/>
      <c r="C10" s="78"/>
      <c r="D10" s="129" t="s">
        <v>80</v>
      </c>
      <c r="E10" s="129"/>
      <c r="F10" s="129"/>
      <c r="G10" s="115" t="s">
        <v>20</v>
      </c>
      <c r="H10" s="115"/>
      <c r="I10" s="115"/>
      <c r="J10" s="115" t="s">
        <v>21</v>
      </c>
      <c r="K10" s="115"/>
      <c r="L10" s="115"/>
      <c r="M10" s="78"/>
      <c r="N10" s="78"/>
      <c r="O10" s="96"/>
      <c r="P10" s="97"/>
      <c r="Q10" s="97"/>
      <c r="R10" s="97"/>
      <c r="S10" s="92"/>
      <c r="T10" s="96"/>
      <c r="U10" s="97"/>
      <c r="V10" s="92"/>
      <c r="W10" s="96"/>
      <c r="X10" s="97"/>
      <c r="Y10" s="92"/>
      <c r="Z10" s="78"/>
      <c r="AA10" s="78"/>
      <c r="AB10" s="130"/>
    </row>
    <row r="11" spans="1:28" ht="32.25" customHeight="1" x14ac:dyDescent="0.25">
      <c r="A11" s="78"/>
      <c r="B11" s="80"/>
      <c r="C11" s="78"/>
      <c r="D11" s="85" t="s">
        <v>85</v>
      </c>
      <c r="E11" s="86"/>
      <c r="F11" s="87"/>
      <c r="G11" s="116" t="s">
        <v>85</v>
      </c>
      <c r="H11" s="116"/>
      <c r="I11" s="116"/>
      <c r="J11" s="116" t="s">
        <v>85</v>
      </c>
      <c r="K11" s="116"/>
      <c r="L11" s="116"/>
      <c r="M11" s="78" t="s">
        <v>7</v>
      </c>
      <c r="N11" s="78" t="s">
        <v>5</v>
      </c>
      <c r="O11" s="78" t="s">
        <v>24</v>
      </c>
      <c r="P11" s="76" t="s">
        <v>146</v>
      </c>
      <c r="Q11" s="114" t="s">
        <v>14</v>
      </c>
      <c r="R11" s="78" t="s">
        <v>1</v>
      </c>
      <c r="S11" s="78" t="s">
        <v>5</v>
      </c>
      <c r="T11" s="78" t="s">
        <v>86</v>
      </c>
      <c r="U11" s="78" t="s">
        <v>87</v>
      </c>
      <c r="V11" s="78" t="s">
        <v>5</v>
      </c>
      <c r="W11" s="78" t="s">
        <v>88</v>
      </c>
      <c r="X11" s="78" t="s">
        <v>89</v>
      </c>
      <c r="Y11" s="78" t="s">
        <v>5</v>
      </c>
      <c r="Z11" s="78"/>
      <c r="AA11" s="78"/>
      <c r="AB11" s="130"/>
    </row>
    <row r="12" spans="1:28" ht="27.75" customHeight="1" x14ac:dyDescent="0.25">
      <c r="A12" s="78"/>
      <c r="B12" s="80"/>
      <c r="C12" s="78"/>
      <c r="D12" s="78" t="s">
        <v>11</v>
      </c>
      <c r="E12" s="78" t="s">
        <v>12</v>
      </c>
      <c r="F12" s="78" t="s">
        <v>1</v>
      </c>
      <c r="G12" s="78" t="s">
        <v>11</v>
      </c>
      <c r="H12" s="78" t="s">
        <v>12</v>
      </c>
      <c r="I12" s="78" t="s">
        <v>1</v>
      </c>
      <c r="J12" s="78" t="s">
        <v>11</v>
      </c>
      <c r="K12" s="78" t="s">
        <v>12</v>
      </c>
      <c r="L12" s="78" t="s">
        <v>1</v>
      </c>
      <c r="M12" s="78"/>
      <c r="N12" s="78"/>
      <c r="O12" s="78"/>
      <c r="P12" s="80"/>
      <c r="Q12" s="11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11"/>
    </row>
    <row r="13" spans="1:28" ht="48" customHeight="1" x14ac:dyDescent="0.25">
      <c r="A13" s="78"/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7"/>
      <c r="Q13" s="114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11"/>
    </row>
    <row r="14" spans="1:28" ht="24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4">
        <v>26</v>
      </c>
      <c r="AA14" s="4">
        <v>27</v>
      </c>
    </row>
    <row r="15" spans="1:28" s="51" customFormat="1" ht="28.5" customHeight="1" x14ac:dyDescent="0.25">
      <c r="A15" s="37" t="s">
        <v>6</v>
      </c>
      <c r="B15" s="42" t="s">
        <v>150</v>
      </c>
      <c r="C15" s="38" t="s">
        <v>114</v>
      </c>
      <c r="D15" s="37">
        <v>100</v>
      </c>
      <c r="E15" s="37">
        <v>100</v>
      </c>
      <c r="F15" s="37">
        <f>E15/D15*100</f>
        <v>100</v>
      </c>
      <c r="G15" s="37" t="s">
        <v>81</v>
      </c>
      <c r="H15" s="37" t="s">
        <v>81</v>
      </c>
      <c r="I15" s="37" t="s">
        <v>81</v>
      </c>
      <c r="J15" s="37" t="s">
        <v>81</v>
      </c>
      <c r="K15" s="37" t="s">
        <v>81</v>
      </c>
      <c r="L15" s="37" t="s">
        <v>81</v>
      </c>
      <c r="M15" s="37">
        <v>100</v>
      </c>
      <c r="N15" s="37">
        <v>1</v>
      </c>
      <c r="O15" s="53">
        <v>1137.52</v>
      </c>
      <c r="P15" s="53">
        <v>1137.52</v>
      </c>
      <c r="Q15" s="53">
        <v>1137.52</v>
      </c>
      <c r="R15" s="50">
        <f>Q15/O15*100</f>
        <v>100</v>
      </c>
      <c r="S15" s="37">
        <v>1</v>
      </c>
      <c r="T15" s="37">
        <v>1</v>
      </c>
      <c r="U15" s="37" t="s">
        <v>81</v>
      </c>
      <c r="V15" s="37">
        <v>1</v>
      </c>
      <c r="W15" s="37">
        <v>1</v>
      </c>
      <c r="X15" s="37" t="s">
        <v>81</v>
      </c>
      <c r="Y15" s="37">
        <v>1</v>
      </c>
      <c r="Z15" s="37">
        <v>4</v>
      </c>
      <c r="AA15" s="37" t="s">
        <v>82</v>
      </c>
    </row>
    <row r="16" spans="1:28" s="52" customFormat="1" ht="28.5" customHeight="1" x14ac:dyDescent="0.25">
      <c r="A16" s="37" t="s">
        <v>20</v>
      </c>
      <c r="B16" s="42" t="s">
        <v>150</v>
      </c>
      <c r="C16" s="38" t="s">
        <v>125</v>
      </c>
      <c r="D16" s="37">
        <v>100</v>
      </c>
      <c r="E16" s="37">
        <v>100</v>
      </c>
      <c r="F16" s="37">
        <f t="shared" ref="F16:F20" si="0">E16/D16*100</f>
        <v>100</v>
      </c>
      <c r="G16" s="37" t="s">
        <v>81</v>
      </c>
      <c r="H16" s="37" t="s">
        <v>81</v>
      </c>
      <c r="I16" s="37" t="s">
        <v>81</v>
      </c>
      <c r="J16" s="37" t="s">
        <v>81</v>
      </c>
      <c r="K16" s="37" t="s">
        <v>81</v>
      </c>
      <c r="L16" s="37" t="s">
        <v>81</v>
      </c>
      <c r="M16" s="37">
        <v>100</v>
      </c>
      <c r="N16" s="37">
        <v>1</v>
      </c>
      <c r="O16" s="53">
        <v>19960.38</v>
      </c>
      <c r="P16" s="53">
        <v>19960.38</v>
      </c>
      <c r="Q16" s="53">
        <v>19960.38</v>
      </c>
      <c r="R16" s="50">
        <f t="shared" ref="R16:R20" si="1">Q16/O16*100</f>
        <v>100</v>
      </c>
      <c r="S16" s="37">
        <v>1</v>
      </c>
      <c r="T16" s="37">
        <v>1</v>
      </c>
      <c r="U16" s="37" t="s">
        <v>81</v>
      </c>
      <c r="V16" s="37">
        <v>1</v>
      </c>
      <c r="W16" s="37">
        <v>1</v>
      </c>
      <c r="X16" s="37" t="s">
        <v>81</v>
      </c>
      <c r="Y16" s="37">
        <v>1</v>
      </c>
      <c r="Z16" s="37">
        <v>4</v>
      </c>
      <c r="AA16" s="37" t="s">
        <v>82</v>
      </c>
    </row>
    <row r="17" spans="1:45" s="52" customFormat="1" ht="31.5" x14ac:dyDescent="0.25">
      <c r="A17" s="37" t="s">
        <v>21</v>
      </c>
      <c r="B17" s="42" t="s">
        <v>150</v>
      </c>
      <c r="C17" s="38" t="s">
        <v>53</v>
      </c>
      <c r="D17" s="37">
        <v>100</v>
      </c>
      <c r="E17" s="37">
        <v>100</v>
      </c>
      <c r="F17" s="37">
        <f t="shared" si="0"/>
        <v>100</v>
      </c>
      <c r="G17" s="37">
        <v>100</v>
      </c>
      <c r="H17" s="37">
        <v>100</v>
      </c>
      <c r="I17" s="37">
        <v>100</v>
      </c>
      <c r="J17" s="37" t="s">
        <v>81</v>
      </c>
      <c r="K17" s="37" t="s">
        <v>81</v>
      </c>
      <c r="L17" s="37">
        <v>100</v>
      </c>
      <c r="M17" s="37">
        <v>100</v>
      </c>
      <c r="N17" s="37">
        <v>1</v>
      </c>
      <c r="O17" s="53">
        <v>27047.9</v>
      </c>
      <c r="P17" s="53">
        <v>27047.9</v>
      </c>
      <c r="Q17" s="53">
        <v>27047.9</v>
      </c>
      <c r="R17" s="50">
        <f t="shared" si="1"/>
        <v>100</v>
      </c>
      <c r="S17" s="37">
        <v>1</v>
      </c>
      <c r="T17" s="37">
        <v>1</v>
      </c>
      <c r="U17" s="37" t="s">
        <v>81</v>
      </c>
      <c r="V17" s="37">
        <v>1</v>
      </c>
      <c r="W17" s="37">
        <v>1</v>
      </c>
      <c r="X17" s="37" t="s">
        <v>81</v>
      </c>
      <c r="Y17" s="37">
        <v>1</v>
      </c>
      <c r="Z17" s="37">
        <v>4</v>
      </c>
      <c r="AA17" s="37" t="s">
        <v>82</v>
      </c>
    </row>
    <row r="18" spans="1:45" s="52" customFormat="1" ht="31.5" x14ac:dyDescent="0.25">
      <c r="A18" s="37" t="s">
        <v>25</v>
      </c>
      <c r="B18" s="42" t="s">
        <v>150</v>
      </c>
      <c r="C18" s="38" t="s">
        <v>59</v>
      </c>
      <c r="D18" s="37">
        <v>100</v>
      </c>
      <c r="E18" s="37">
        <v>100</v>
      </c>
      <c r="F18" s="37">
        <f t="shared" si="0"/>
        <v>100</v>
      </c>
      <c r="G18" s="37" t="s">
        <v>81</v>
      </c>
      <c r="H18" s="37" t="s">
        <v>81</v>
      </c>
      <c r="I18" s="37" t="s">
        <v>81</v>
      </c>
      <c r="J18" s="37" t="s">
        <v>81</v>
      </c>
      <c r="K18" s="37" t="s">
        <v>81</v>
      </c>
      <c r="L18" s="37" t="s">
        <v>81</v>
      </c>
      <c r="M18" s="37">
        <v>100</v>
      </c>
      <c r="N18" s="37">
        <v>1</v>
      </c>
      <c r="O18" s="53">
        <v>6427.19</v>
      </c>
      <c r="P18" s="53">
        <v>6427.19</v>
      </c>
      <c r="Q18" s="53">
        <v>6427.19</v>
      </c>
      <c r="R18" s="50">
        <f t="shared" si="1"/>
        <v>100</v>
      </c>
      <c r="S18" s="37">
        <v>1</v>
      </c>
      <c r="T18" s="37">
        <v>1</v>
      </c>
      <c r="U18" s="37" t="s">
        <v>81</v>
      </c>
      <c r="V18" s="37">
        <v>1</v>
      </c>
      <c r="W18" s="37">
        <v>1</v>
      </c>
      <c r="X18" s="37" t="s">
        <v>81</v>
      </c>
      <c r="Y18" s="37">
        <v>1</v>
      </c>
      <c r="Z18" s="37">
        <v>4</v>
      </c>
      <c r="AA18" s="37" t="s">
        <v>82</v>
      </c>
    </row>
    <row r="19" spans="1:45" s="52" customFormat="1" ht="31.5" x14ac:dyDescent="0.25">
      <c r="A19" s="37" t="s">
        <v>26</v>
      </c>
      <c r="B19" s="42" t="s">
        <v>150</v>
      </c>
      <c r="C19" s="38" t="s">
        <v>67</v>
      </c>
      <c r="D19" s="37">
        <v>100</v>
      </c>
      <c r="E19" s="37">
        <v>100</v>
      </c>
      <c r="F19" s="37">
        <f t="shared" si="0"/>
        <v>100</v>
      </c>
      <c r="G19" s="37" t="s">
        <v>81</v>
      </c>
      <c r="H19" s="37" t="s">
        <v>81</v>
      </c>
      <c r="I19" s="37" t="s">
        <v>81</v>
      </c>
      <c r="J19" s="37" t="s">
        <v>81</v>
      </c>
      <c r="K19" s="37" t="s">
        <v>81</v>
      </c>
      <c r="L19" s="37" t="s">
        <v>81</v>
      </c>
      <c r="M19" s="37">
        <v>100</v>
      </c>
      <c r="N19" s="37">
        <v>1</v>
      </c>
      <c r="O19" s="53">
        <v>16223.34</v>
      </c>
      <c r="P19" s="53">
        <v>16223.34</v>
      </c>
      <c r="Q19" s="53">
        <v>16223.34</v>
      </c>
      <c r="R19" s="50">
        <v>100</v>
      </c>
      <c r="S19" s="37">
        <v>1</v>
      </c>
      <c r="T19" s="37">
        <v>1</v>
      </c>
      <c r="U19" s="37" t="s">
        <v>81</v>
      </c>
      <c r="V19" s="37">
        <v>1</v>
      </c>
      <c r="W19" s="37">
        <v>1</v>
      </c>
      <c r="X19" s="37" t="s">
        <v>81</v>
      </c>
      <c r="Y19" s="37">
        <v>1</v>
      </c>
      <c r="Z19" s="37">
        <v>4</v>
      </c>
      <c r="AA19" s="37" t="s">
        <v>82</v>
      </c>
    </row>
    <row r="20" spans="1:45" s="52" customFormat="1" ht="31.5" x14ac:dyDescent="0.25">
      <c r="A20" s="37" t="s">
        <v>27</v>
      </c>
      <c r="B20" s="42" t="s">
        <v>150</v>
      </c>
      <c r="C20" s="38" t="s">
        <v>71</v>
      </c>
      <c r="D20" s="37">
        <v>100</v>
      </c>
      <c r="E20" s="37">
        <v>100</v>
      </c>
      <c r="F20" s="37">
        <f t="shared" si="0"/>
        <v>100</v>
      </c>
      <c r="G20" s="37" t="s">
        <v>81</v>
      </c>
      <c r="H20" s="37" t="s">
        <v>81</v>
      </c>
      <c r="I20" s="37" t="s">
        <v>81</v>
      </c>
      <c r="J20" s="37" t="s">
        <v>81</v>
      </c>
      <c r="K20" s="37" t="s">
        <v>81</v>
      </c>
      <c r="L20" s="37" t="s">
        <v>81</v>
      </c>
      <c r="M20" s="37">
        <v>100</v>
      </c>
      <c r="N20" s="37">
        <v>1</v>
      </c>
      <c r="O20" s="53">
        <v>16818.84</v>
      </c>
      <c r="P20" s="53">
        <v>16818.84</v>
      </c>
      <c r="Q20" s="53">
        <v>16818.84</v>
      </c>
      <c r="R20" s="50">
        <f t="shared" si="1"/>
        <v>100</v>
      </c>
      <c r="S20" s="37">
        <v>1</v>
      </c>
      <c r="T20" s="37">
        <v>1</v>
      </c>
      <c r="U20" s="37" t="s">
        <v>81</v>
      </c>
      <c r="V20" s="37">
        <v>1</v>
      </c>
      <c r="W20" s="37">
        <v>1</v>
      </c>
      <c r="X20" s="37" t="s">
        <v>81</v>
      </c>
      <c r="Y20" s="37">
        <v>1</v>
      </c>
      <c r="Z20" s="37">
        <v>4</v>
      </c>
      <c r="AA20" s="37" t="s">
        <v>82</v>
      </c>
    </row>
    <row r="21" spans="1:45" x14ac:dyDescent="0.25">
      <c r="O21" s="21">
        <f>SUM(O15:O20)</f>
        <v>87615.17</v>
      </c>
      <c r="P21" s="21"/>
      <c r="Q21" s="21">
        <f>SUM(Q15:Q20)</f>
        <v>87615.17</v>
      </c>
    </row>
    <row r="22" spans="1:45" x14ac:dyDescent="0.25">
      <c r="C22" s="15" t="s">
        <v>108</v>
      </c>
      <c r="D22" s="15"/>
    </row>
    <row r="24" spans="1:45" x14ac:dyDescent="0.25">
      <c r="C24" s="15" t="s">
        <v>93</v>
      </c>
      <c r="D24" s="15"/>
      <c r="E24" s="15"/>
    </row>
    <row r="28" spans="1:45" x14ac:dyDescent="0.25">
      <c r="AS28" s="13">
        <f>AF28-AR28</f>
        <v>0</v>
      </c>
    </row>
  </sheetData>
  <mergeCells count="45">
    <mergeCell ref="AB10:AB11"/>
    <mergeCell ref="D11:F11"/>
    <mergeCell ref="G11:I11"/>
    <mergeCell ref="J11:L11"/>
    <mergeCell ref="M11:M13"/>
    <mergeCell ref="N11:N13"/>
    <mergeCell ref="O11:O13"/>
    <mergeCell ref="Y11:Y13"/>
    <mergeCell ref="D12:D13"/>
    <mergeCell ref="E12:E13"/>
    <mergeCell ref="F12:F13"/>
    <mergeCell ref="G12:G13"/>
    <mergeCell ref="W11:W13"/>
    <mergeCell ref="X11:X13"/>
    <mergeCell ref="D10:F10"/>
    <mergeCell ref="T11:T13"/>
    <mergeCell ref="A1:AA1"/>
    <mergeCell ref="A7:A13"/>
    <mergeCell ref="C7:C13"/>
    <mergeCell ref="D7:Y7"/>
    <mergeCell ref="Z7:Z13"/>
    <mergeCell ref="AA7:AA13"/>
    <mergeCell ref="D8:L9"/>
    <mergeCell ref="M8:N10"/>
    <mergeCell ref="O8:S10"/>
    <mergeCell ref="T8:V10"/>
    <mergeCell ref="W8:Y10"/>
    <mergeCell ref="R11:R13"/>
    <mergeCell ref="S11:S13"/>
    <mergeCell ref="A5:AA5"/>
    <mergeCell ref="U11:U13"/>
    <mergeCell ref="V11:V13"/>
    <mergeCell ref="B7:B13"/>
    <mergeCell ref="P11:P13"/>
    <mergeCell ref="A2:AA2"/>
    <mergeCell ref="A3:AA3"/>
    <mergeCell ref="A4:AA4"/>
    <mergeCell ref="G10:I10"/>
    <mergeCell ref="J10:L10"/>
    <mergeCell ref="Q11:Q13"/>
    <mergeCell ref="H12:H13"/>
    <mergeCell ref="I12:I13"/>
    <mergeCell ref="J12:J13"/>
    <mergeCell ref="K12:K13"/>
    <mergeCell ref="L12:L13"/>
  </mergeCells>
  <pageMargins left="0.11811023622047245" right="0.11811023622047245" top="0.11811023622047245" bottom="0.11811023622047245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'Раздел 2'!Область_печати</vt:lpstr>
      <vt:lpstr>'Раздел 4'!Область_печати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2023-04-07T07:14:37Z</dcterms:modified>
</cp:coreProperties>
</file>